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gerbeleg" state="visible" r:id="rId4"/>
    <sheet sheetId="2" name="Daten" state="visible" r:id="rId5"/>
    <sheet sheetId="3" name="Übersicht" state="visible" r:id="rId6"/>
    <sheet sheetId="4" name="Listen" state="visible" r:id="rId7"/>
  </sheets>
  <definedNames>
    <definedName name="_xlnm.Print_Area" localSheetId="0">'Lagerbeleg'!$B1:$I39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<sst xmlns="http://schemas.openxmlformats.org/spreadsheetml/2006/main" count="209" uniqueCount="101">
  <si>
    <t>FIRMENNAME</t>
  </si>
  <si>
    <t>LAGERBELEG WARENEINGANG / WARENAUSGANG</t>
  </si>
  <si>
    <t>Lagername / Adresse</t>
  </si>
  <si>
    <t>Beleg-Nr.</t>
  </si>
  <si>
    <t>DF-2026-0146</t>
  </si>
  <si>
    <t>Telefon</t>
  </si>
  <si>
    <t>Datum</t>
  </si>
  <si>
    <t>Lagerverantwortlicher</t>
  </si>
  <si>
    <t>Belegart</t>
  </si>
  <si>
    <t>Eingang</t>
  </si>
  <si>
    <t>Belegnummer (Lieferschein / Rechnung)</t>
  </si>
  <si>
    <t>A-103015</t>
  </si>
  <si>
    <t>BEWEGUNGSDATEN</t>
  </si>
  <si>
    <t>Bewegungsgrund</t>
  </si>
  <si>
    <t>Wareneingang Einkauf</t>
  </si>
  <si>
    <t>Gegenpartei</t>
  </si>
  <si>
    <t>Aydın Hırdavat Großhandel (Lieferant)</t>
  </si>
  <si>
    <t>Beschreibung</t>
  </si>
  <si>
    <t>Septemberbestellung, 2. Lieferung — nichts fehlt</t>
  </si>
  <si>
    <t>Artikelnummer</t>
  </si>
  <si>
    <t>Artikelbezeichnung</t>
  </si>
  <si>
    <t>Einheit</t>
  </si>
  <si>
    <t>Menge</t>
  </si>
  <si>
    <t>Stückkosten</t>
  </si>
  <si>
    <t>Betrag</t>
  </si>
  <si>
    <t>Regal / Notiz</t>
  </si>
  <si>
    <t>HRD-0112</t>
  </si>
  <si>
    <t>Schraube 4×40 (Schachtel à 200)</t>
  </si>
  <si>
    <t>Schachtel</t>
  </si>
  <si>
    <t>A-03</t>
  </si>
  <si>
    <t>HRD-0340</t>
  </si>
  <si>
    <t>Dübel 8 mm (Packung à 100)</t>
  </si>
  <si>
    <t>Packung</t>
  </si>
  <si>
    <t>A-04</t>
  </si>
  <si>
    <t>BYA-0021</t>
  </si>
  <si>
    <t>Innenwandfarbe 15 l, weiß</t>
  </si>
  <si>
    <t>Stück</t>
  </si>
  <si>
    <t>C-01</t>
  </si>
  <si>
    <t>Anzahl Positionen</t>
  </si>
  <si>
    <t>GESAMTBETRAG (Kosten)</t>
  </si>
  <si>
    <t>ÜBERGEBER — Name / Unterschrift</t>
  </si>
  <si>
    <t>EMPFÄNGER — Name / Unterschrift</t>
  </si>
  <si>
    <t>LAGERVERANTWORTLICHER — Freigabe</t>
  </si>
  <si>
    <t>Der Bestand aktualisiert sich bei jedem Eingang und Ausgang automatisch: Ofisx Inventar App →</t>
  </si>
  <si>
    <t>Kostenlose Vorlage · stokexcel.com — füllen Sie die hellblauen Zellen und die Positionszeilen aus; Beträge und Summen werden per Formel berechnet.</t>
  </si>
  <si>
    <t>Art</t>
  </si>
  <si>
    <t>Belegnummer</t>
  </si>
  <si>
    <t>Übergeber</t>
  </si>
  <si>
    <t>Empfänger</t>
  </si>
  <si>
    <t>Notiz</t>
  </si>
  <si>
    <t>DF-2026-0141</t>
  </si>
  <si>
    <t>Aydın Hırdavat Großhandel</t>
  </si>
  <si>
    <t>A-102871</t>
  </si>
  <si>
    <t>Kemal (Versand)</t>
  </si>
  <si>
    <t>Burak (Lager)</t>
  </si>
  <si>
    <t/>
  </si>
  <si>
    <t>DF-2026-0142</t>
  </si>
  <si>
    <t>Ausgang</t>
  </si>
  <si>
    <t>Verkaufsausgang</t>
  </si>
  <si>
    <t>Demir Yapı</t>
  </si>
  <si>
    <t>S-000417</t>
  </si>
  <si>
    <t>Ali Demir</t>
  </si>
  <si>
    <t>DF-2026-0143</t>
  </si>
  <si>
    <t>Umlagerung an Filiale</t>
  </si>
  <si>
    <t>Filiale Çarşı</t>
  </si>
  <si>
    <t>Selin (Filiale)</t>
  </si>
  <si>
    <t>Eingangsbeleg in der Gegenfiliale DF-Ç-0088</t>
  </si>
  <si>
    <t>DF-2026-0144</t>
  </si>
  <si>
    <t>Kundenretoure</t>
  </si>
  <si>
    <t>Karton eingedrückt, verkaufsfähig</t>
  </si>
  <si>
    <t>DF-2026-0145</t>
  </si>
  <si>
    <t>Ausgang Schwund / Beschädigung</t>
  </si>
  <si>
    <t>Protokoll 12</t>
  </si>
  <si>
    <t>Eimer gerissen, ausgelaufen</t>
  </si>
  <si>
    <t>Lagerbeleg Ein- und Ausgang</t>
  </si>
  <si>
    <t>Kostenlose Excel-Vorlage · stokexcel.com</t>
  </si>
  <si>
    <t>ÜBERSICHT</t>
  </si>
  <si>
    <t>SO GEHT'S</t>
  </si>
  <si>
    <t>Erfasste Belege (eindeutige Beleg-Nr.)</t>
  </si>
  <si>
    <t>1. Tragen Sie oben im Tabellenblatt "Lagerbeleg" die Firmen- und Lagerdaten ein.</t>
  </si>
  <si>
    <t>Erfasste Positionszeilen</t>
  </si>
  <si>
    <t>2. Vergeben Sie bei jeder Bewegung die Belegnummer als Fortsetzung der vorherigen; tragen Sie Datum, Belegart (Eingang/Ausgang), ggf. Lieferschein- oder Rechnungsnummer, Bewegungsgrund und Gegenpartei ein.</t>
  </si>
  <si>
    <t>Gesamtbetrag Eingänge (Kosten)</t>
  </si>
  <si>
    <t>3. Erfassen Sie die Positionen mit Artikelnummer, Artikelbezeichnung, Einheit, Menge und Stückkosten; Betrag und Summe ergeben sich per Formel. Drucken Sie den Beleg aus und lassen Sie ihn von Übergeber und Empfänger unterschreiben.</t>
  </si>
  <si>
    <t>Gesamtbetrag Ausgänge (Kosten)</t>
  </si>
  <si>
    <t>4. Fügen Sie JEDE POSITION des Belegs als eigene Zeile mit derselben Beleg-Nr. in diesem Tabellenblatt "Daten" hinzu. So sehen Sie alle Bewegungen eines Artikels per Filter.</t>
  </si>
  <si>
    <t>Eingangsbetrag in diesem Monat</t>
  </si>
  <si>
    <t>5. Vergessen Sie nicht, den Restbestand zu aktualisieren: Addieren Sie die Menge des Eingangsbelegs zur Spalte "Zugang" Ihrer Bestandstabelle und die des Ausgangsbelegs zur Spalte "Abgang". Das Tabellenblatt Übersicht liefert den Gesamtbetrag je Bewegung.</t>
  </si>
  <si>
    <t>Ausgangsbetrag in diesem Monat</t>
  </si>
  <si>
    <t>Wenn Excel nicht mehr reicht: mit Ofisx in der Cloud, per Smartphone, automatisch →</t>
  </si>
  <si>
    <t>Eingang aus der Produktion</t>
  </si>
  <si>
    <t>Umlagerung aus Filiale / Lager</t>
  </si>
  <si>
    <t>Rückgabe an Lieferanten</t>
  </si>
  <si>
    <t>Ausgang an Produktion / Verbrauch</t>
  </si>
  <si>
    <t>Sonstiges</t>
  </si>
  <si>
    <t>Kg</t>
  </si>
  <si>
    <t>Liter</t>
  </si>
  <si>
    <t>Meter</t>
  </si>
  <si>
    <t>m²</t>
  </si>
  <si>
    <t>Karton</t>
  </si>
  <si>
    <t>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</si>
</sst>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Ungültiger Wert" error="Bitte wählen Sie eine Option aus der Liste." sqref="C9">
      <formula1>"Wareneingang Einkauf,Kundenretoure,Eingang aus der Produktion,Umlagerung aus Filiale / Lager,Verkaufsausgang,Rückgabe an Lieferanten,Ausgang an Produktion / Verbrauch,Umlagerung an Filiale,Ausgang Schwund / Beschädigung,Sonstiges"</formula1>
    </dataValidation>
    <dataValidation type="list" allowBlank="1" showErrorMessage="1" errorTitle="Ungültiger Wert" error="Bitte wählen Sie eine Option aus der Liste." sqref="D14:D27">
      <formula1>"Stück,Kg,Liter,Meter,m²,Karton,Packung,Schachtel,Satz"</formula1>
    </dataValidation>
    <dataValidation type="list" allowBlank="1" showErrorMessage="1" errorTitle="Ungültiger Wert" error="Bitte wählen Sie eine Option aus der Liste." sqref="G5">
      <formula1>"Eingang,Ausgang"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"Eingang"</formula>
    </cfRule>
  </conditionalFormatting>
  <conditionalFormatting sqref="C2:C300">
    <cfRule type="cellIs" dxfId="1" priority="1" operator="equal">
      <formula>"Ausgang"</formula>
    </cfRule>
  </conditionalFormatting>
  <conditionalFormatting sqref="D2:D300">
    <cfRule type="cellIs" dxfId="2" priority="1" operator="equal">
      <formula>"Ausgang Schwund / Beschädigung"</formula>
    </cfRule>
  </conditionalFormatting>
  <dataValidations count="6">
    <dataValidation type="list" allowBlank="1" showErrorMessage="1" errorTitle="Ungültiger Wert" error="Bitte wählen Sie eine Option aus der Liste." sqref="C10:C300">
      <formula1>"Eingang,Ausgang"</formula1>
    </dataValidation>
    <dataValidation type="list" allowBlank="1" showErrorMessage="1" errorTitle="Ungültiger Wert" error="Bitte wählen Sie eine Option aus der Liste." sqref="C2:C300">
      <formula1>"Eingang,Ausgang"</formula1>
    </dataValidation>
    <dataValidation type="list" allowBlank="1" showErrorMessage="1" errorTitle="Ungültiger Wert" error="Bitte wählen Sie eine Option aus der Liste." sqref="D10:D300">
      <formula1>"Wareneingang Einkauf,Kundenretoure,Eingang aus der Produktion,Umlagerung aus Filiale / Lager,Verkaufsausgang,Rückgabe an Lieferanten,Ausgang an Produktion / Verbrauch,Umlagerung an Filiale,Ausgang Schwund / Beschädigung,Sonstiges"</formula1>
    </dataValidation>
    <dataValidation type="list" allowBlank="1" showErrorMessage="1" errorTitle="Ungültiger Wert" error="Bitte wählen Sie eine Option aus der Liste." sqref="D2:D300">
      <formula1>"Wareneingang Einkauf,Kundenretoure,Eingang aus der Produktion,Umlagerung aus Filiale / Lager,Verkaufsausgang,Rückgabe an Lieferanten,Ausgang an Produktion / Verbrauch,Umlagerung an Filiale,Ausgang Schwund / Beschädigung,Sonstiges"</formula1>
    </dataValidation>
    <dataValidation type="list" allowBlank="1" showErrorMessage="1" errorTitle="Ungültiger Wert" error="Bitte wählen Sie eine Option aus der Liste." sqref="J10:J300">
      <formula1>"Stück,Kg,Liter,Meter,m²,Karton,Packung,Schachtel,Satz"</formula1>
    </dataValidation>
    <dataValidation type="list" allowBlank="1" showErrorMessage="1" errorTitle="Ungültiger Wert" error="Bitte wählen Sie eine Option aus der Liste." sqref="J2:J300">
      <formula1>"Stück,Kg,Liter,Meter,m²,Karton,Packung,Schachtel,Satz"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74</v>
      </c>
    </row>
    <row r="3" spans="2:2" x14ac:dyDescent="0.25">
      <c r="B3" s="37" t="s">
        <v>75</v>
      </c>
    </row>
    <row r="5" spans="2:5" x14ac:dyDescent="0.25">
      <c r="B5" s="38" t="s">
        <v>76</v>
      </c>
      <c r="C5" s="39"/>
      <c r="E5" s="40" t="s">
        <v>77</v>
      </c>
    </row>
    <row r="6" ht="30" customHeight="1" spans="2:5" x14ac:dyDescent="0.25">
      <c r="B6" s="41" t="s">
        <v>78</v>
      </c>
      <c r="C6" s="42">
        <f>SUMPRODUCT(('Daten'!A2:A300&lt;&gt;"")/COUNTIF('Daten'!A2:A300,'Daten'!A2:A300&amp;""))</f>
      </c>
      <c r="E6" s="43" t="s">
        <v>79</v>
      </c>
    </row>
    <row r="7" ht="30" customHeight="1" spans="2:5" x14ac:dyDescent="0.25">
      <c r="B7" s="41" t="s">
        <v>80</v>
      </c>
      <c r="C7" s="42">
        <f>COUNTA('Daten'!H2:H300)</f>
      </c>
      <c r="E7" s="43" t="s">
        <v>81</v>
      </c>
    </row>
    <row r="8" ht="30" customHeight="1" spans="2:5" x14ac:dyDescent="0.25">
      <c r="B8" s="41" t="s">
        <v>82</v>
      </c>
      <c r="C8" s="44">
        <f>SUMIF('Daten'!C2:C300,"Eingang",'Daten'!L2:L300)</f>
      </c>
      <c r="E8" s="43" t="s">
        <v>83</v>
      </c>
    </row>
    <row r="9" ht="30" customHeight="1" spans="2:5" x14ac:dyDescent="0.25">
      <c r="B9" s="41" t="s">
        <v>84</v>
      </c>
      <c r="C9" s="44">
        <f>SUMIF('Daten'!C2:C300,"Ausgang",'Daten'!L2:L300)</f>
      </c>
      <c r="E9" s="43" t="s">
        <v>85</v>
      </c>
    </row>
    <row r="10" ht="30" customHeight="1" spans="2:5" x14ac:dyDescent="0.25">
      <c r="B10" s="41" t="s">
        <v>86</v>
      </c>
      <c r="C10" s="44">
        <f>SUMIFS('Daten'!L2:L300,'Daten'!C2:C300,"Eingang",'Daten'!B2:B300,"&gt;="&amp;DATE(YEAR(TODAY()),MONTH(TODAY()),1),'Daten'!B2:B300,"&lt;="&amp;EOMONTH(TODAY(),0))</f>
      </c>
      <c r="E10" s="43" t="s">
        <v>87</v>
      </c>
    </row>
    <row r="11" spans="2:3" x14ac:dyDescent="0.25">
      <c r="B11" s="41" t="s">
        <v>88</v>
      </c>
      <c r="C11" s="44">
        <f>SUMIFS('Daten'!L2:L300,'Daten'!C2:C300,"Ausgang",'Daten'!B2:B300,"&gt;="&amp;DATE(YEAR(TODAY()),MONTH(TODAY()),1),'Daten'!B2:B300,"&lt;="&amp;EOMONTH(TODAY(),0))</f>
      </c>
    </row>
    <row r="12" ht="24" customHeight="1" spans="2:5" x14ac:dyDescent="0.25">
      <c r="B12" s="41" t="s">
        <v>14</v>
      </c>
      <c r="C12" s="44">
        <f>SUMIF('Daten'!D2:D300,"Wareneingang Einkauf",'Daten'!L2:L300)</f>
      </c>
      <c r="E12" s="45" t="s">
        <v>89</v>
      </c>
    </row>
    <row r="13" spans="2:3" x14ac:dyDescent="0.25">
      <c r="B13" s="41" t="s">
        <v>68</v>
      </c>
      <c r="C13" s="44">
        <f>SUMIF('Daten'!D2:D300,"Kundenretoure",'Daten'!L2:L300)</f>
      </c>
    </row>
    <row r="14" spans="2:3" x14ac:dyDescent="0.25">
      <c r="B14" s="41" t="s">
        <v>90</v>
      </c>
      <c r="C14" s="44">
        <f>SUMIF('Daten'!D2:D300,"Eingang aus der Produktion",'Daten'!L2:L300)</f>
      </c>
    </row>
    <row r="15" spans="2:3" x14ac:dyDescent="0.25">
      <c r="B15" s="41" t="s">
        <v>91</v>
      </c>
      <c r="C15" s="44">
        <f>SUMIF('Daten'!D2:D300,"Umlagerung aus Filiale / Lager",'Daten'!L2:L300)</f>
      </c>
    </row>
    <row r="16" spans="2:3" x14ac:dyDescent="0.25">
      <c r="B16" s="41" t="s">
        <v>58</v>
      </c>
      <c r="C16" s="44">
        <f>SUMIF('Daten'!D2:D300,"Verkaufsausgang",'Daten'!L2:L300)</f>
      </c>
    </row>
    <row r="17" spans="2:3" x14ac:dyDescent="0.25">
      <c r="B17" s="41" t="s">
        <v>92</v>
      </c>
      <c r="C17" s="44">
        <f>SUMIF('Daten'!D2:D300,"Rückgabe an Lieferanten",'Daten'!L2:L300)</f>
      </c>
    </row>
    <row r="18" spans="2:3" x14ac:dyDescent="0.25">
      <c r="B18" s="41" t="s">
        <v>93</v>
      </c>
      <c r="C18" s="44">
        <f>SUMIF('Daten'!D2:D300,"Ausgang an Produktion / Verbrauch",'Daten'!L2:L300)</f>
      </c>
    </row>
    <row r="19" spans="2:3" x14ac:dyDescent="0.25">
      <c r="B19" s="41" t="s">
        <v>63</v>
      </c>
      <c r="C19" s="44">
        <f>SUMIF('Daten'!D2:D300,"Umlagerung an Filiale",'Daten'!L2:L300)</f>
      </c>
    </row>
    <row r="20" spans="2:3" x14ac:dyDescent="0.25">
      <c r="B20" s="41" t="s">
        <v>71</v>
      </c>
      <c r="C20" s="44">
        <f>SUMIF('Daten'!D2:D300,"Ausgang Schwund / Beschädigung",'Daten'!L2:L300)</f>
      </c>
    </row>
    <row r="21" spans="2:3" x14ac:dyDescent="0.25">
      <c r="B21" s="41" t="s">
        <v>94</v>
      </c>
      <c r="C21" s="44">
        <f>SUMIF('Daten'!D2:D300,"Sonstiges",'Daten'!L2:L300)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95</v>
      </c>
    </row>
    <row r="4" spans="2:3" x14ac:dyDescent="0.25">
      <c r="B4" t="s">
        <v>90</v>
      </c>
      <c r="C4" t="s">
        <v>96</v>
      </c>
    </row>
    <row r="5" spans="2:3" x14ac:dyDescent="0.25">
      <c r="B5" t="s">
        <v>91</v>
      </c>
      <c r="C5" t="s">
        <v>97</v>
      </c>
    </row>
    <row r="6" spans="2:3" x14ac:dyDescent="0.25">
      <c r="B6" t="s">
        <v>58</v>
      </c>
      <c r="C6" t="s">
        <v>98</v>
      </c>
    </row>
    <row r="7" spans="2:3" x14ac:dyDescent="0.25">
      <c r="B7" t="s">
        <v>92</v>
      </c>
      <c r="C7" t="s">
        <v>99</v>
      </c>
    </row>
    <row r="8" spans="2:3" x14ac:dyDescent="0.25">
      <c r="B8" t="s">
        <v>93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100</v>
      </c>
    </row>
    <row r="11" spans="2:2" x14ac:dyDescent="0.25">
      <c r="B1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Lagerbeleg</vt:lpstr>
      <vt:lpstr>Daten</vt:lpstr>
      <vt:lpstr>Übersicht</vt:lpstr>
      <vt:lpstr>Listen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