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Προσφορά Τιμής" state="visible" r:id="rId4"/>
    <sheet sheetId="2" name="Δεδομένα" state="visible" r:id="rId5"/>
    <sheet sheetId="3" name="Σύνοψη" state="visible" r:id="rId6"/>
    <sheet sheetId="4" name="Λίστες" state="visible" r:id="rId7"/>
  </sheets>
  <definedNames>
    <definedName name="_xlnm.Print_Area" localSheetId="0">'Προσφορά Τιμής'!$B1:$I40</definedName>
  </definedNames>
  <calcPr calcId="171027" fullCalcOnLoad="1"/>
</workbook>
</file>

<file path=xl/sharedStrings.xml><?xml version="1.0" encoding="utf-8"?>
<sst xmlns="http://schemas.openxmlformats.org/spreadsheetml/2006/main" count="131" uniqueCount="110">
  <si>
    <t>ΕΠΩΝΥΜΙΑ ΕΠΙΧΕΙΡΗΣΗΣ</t>
  </si>
  <si>
    <t>ΠΡΟΣΦΟΡΑ ΤΙΜΗΣ</t>
  </si>
  <si>
    <t>Διεύθυνση</t>
  </si>
  <si>
    <t>Αρ. Προσφοράς</t>
  </si>
  <si>
    <t>TK-2026-018</t>
  </si>
  <si>
    <t>Τηλέφωνο · Email</t>
  </si>
  <si>
    <t>Ημερομηνία προσφοράς</t>
  </si>
  <si>
    <t>Εφορία / ΑΦΜ</t>
  </si>
  <si>
    <t>Ισχύς (ημέρες)</t>
  </si>
  <si>
    <t>Ημερομηνία λήξης ισχύος</t>
  </si>
  <si>
    <t>ΠΡΟΣ / ΠΕΛΑΤΗΣ</t>
  </si>
  <si>
    <t>Εταιρεία / Υπεύθυνος</t>
  </si>
  <si>
    <t>Örnek Κατασκευαστική Ε.Π.Ε. — Προμήθειες, Deniz Aksoy</t>
  </si>
  <si>
    <t>Βιομηχανική Περιοχή, Οδός 4, Αρ. 12</t>
  </si>
  <si>
    <t>0532 000 00 00 · satinalma@ornek.com</t>
  </si>
  <si>
    <t>Αντικείμενο προσφοράς</t>
  </si>
  <si>
    <t>Σύστημα ραφιών αποθήκης — υλικά και τοποθέτηση</t>
  </si>
  <si>
    <t>Προϊόν / Υπηρεσία</t>
  </si>
  <si>
    <t>Ποσότητα</t>
  </si>
  <si>
    <t>Μονάδα</t>
  </si>
  <si>
    <t>Τιμή Μονάδας</t>
  </si>
  <si>
    <t>Έκπτ. %</t>
  </si>
  <si>
    <t>ΦΠΑ %</t>
  </si>
  <si>
    <t>Ποσό (χωρίς ΦΠΑ)</t>
  </si>
  <si>
    <t>Μεταλλικό ράφι 200×100×50 cm, 5 επιπέδων</t>
  </si>
  <si>
    <t>Τεμ.</t>
  </si>
  <si>
    <t>Τοποθέτηση ραφιών και στερέωση στο δάπεδο</t>
  </si>
  <si>
    <t>Μεταφορά (εντός πόλης)</t>
  </si>
  <si>
    <t>Υπηρεσία</t>
  </si>
  <si>
    <t>ΟΡΟΙ ΠΑΡΑΔΟΣΗΣ ΚΑΙ ΠΛΗΡΩΜΗΣ</t>
  </si>
  <si>
    <t>Μικτό σύνολο</t>
  </si>
  <si>
    <t>Χρόνος παράδοσης: 7 εργάσιμες ημέρες μετά την επιβεβαίωση της παραγγελίας</t>
  </si>
  <si>
    <t>Έκπτωση</t>
  </si>
  <si>
    <t>Τόπος παράδοσης: αποθήκη πελάτη, με τοποθέτηση</t>
  </si>
  <si>
    <t>Υποσύνολο (χωρίς ΦΠΑ)</t>
  </si>
  <si>
    <t>Πληρωμή: 50% με την επιβεβαίωση της παραγγελίας, το υπόλοιπο στην παράδοση</t>
  </si>
  <si>
    <t>ΦΠΑ</t>
  </si>
  <si>
    <t>Οι τιμές είναι σε τουρκικές λίρες· οι τιμές μονάδας δεν περιλαμβάνουν ΦΠΑ.</t>
  </si>
  <si>
    <t>ΓΕΝΙΚΟ ΣΥΝΟΛΟ</t>
  </si>
  <si>
    <t>ΕΚΔΟΤΗΣ ΠΡΟΣΦΟΡΑΣ — Ονοματεπώνυμο / Υπογραφή / Σφραγίδα</t>
  </si>
  <si>
    <t>ΕΓΚΡΙΣΗ ΠΕΛΑΤΗ — Ονοματεπώνυμο / Υπογραφή / Ημερομηνία</t>
  </si>
  <si>
    <t>Προσφορά, απόθεμα και λογαριασμός πελάτη στο ίδιο μέρος: ετοιμάστε την προσφορά στο Ofisx Απόθεμα και Πωλήσεις →</t>
  </si>
  <si>
    <t>Δωρεάν πρότυπο · stokexcel.com — συμπληρώστε τα ανοιχτά μπλε κελιά και τις γραμμές ειδών· τα ποσά και τα σύνολα υπολογίζονται με τύπο.</t>
  </si>
  <si>
    <t>Ημερομηνία Προσφοράς</t>
  </si>
  <si>
    <t>Πελάτης</t>
  </si>
  <si>
    <t>Θέμα</t>
  </si>
  <si>
    <t>Ποσό (με ΦΠΑ)</t>
  </si>
  <si>
    <t>Ημερομηνία Ισχύος</t>
  </si>
  <si>
    <t>Ημέρες που Απομένουν</t>
  </si>
  <si>
    <t>Κατάσταση</t>
  </si>
  <si>
    <t>Ημερομηνία Απόφασης</t>
  </si>
  <si>
    <t>Συντάκτης</t>
  </si>
  <si>
    <t>Σημείωση</t>
  </si>
  <si>
    <t>TK-2026-013</t>
  </si>
  <si>
    <t>Kaya Μάρκετ</t>
  </si>
  <si>
    <t>Ανανέωση ραφιών ψυκτικού θαλάμου</t>
  </si>
  <si>
    <t>Αποδοχή</t>
  </si>
  <si>
    <t>Selin</t>
  </si>
  <si>
    <t>Η παραγγελία πέρασε σε παρακολούθηση</t>
  </si>
  <si>
    <t>TK-2026-014</t>
  </si>
  <si>
    <t>Aras Μεταφορές</t>
  </si>
  <si>
    <t>Ράφια παλετών, 3 μπλοκ</t>
  </si>
  <si>
    <t>Απόρριψη</t>
  </si>
  <si>
    <t>Murat</t>
  </si>
  <si>
    <t>Η τιμή θεωρήθηκε υψηλή</t>
  </si>
  <si>
    <t>TK-2026-015</t>
  </si>
  <si>
    <t>Deniz Χαρτικά</t>
  </si>
  <si>
    <t>Ράφι τοίχου καταστήματος</t>
  </si>
  <si>
    <t>Έληξε</t>
  </si>
  <si>
    <t>Δεν υπήρξε ανταπόκριση</t>
  </si>
  <si>
    <t>TK-2026-016</t>
  </si>
  <si>
    <t>Yıldız Φαρμακείο</t>
  </si>
  <si>
    <t>Οργάνωση αποθήκης και ράφια</t>
  </si>
  <si>
    <t>Σε αναμονή</t>
  </si>
  <si>
    <t>Επανάκληση</t>
  </si>
  <si>
    <t>TK-2026-017</t>
  </si>
  <si>
    <t>Ak Αυτοκίνητα</t>
  </si>
  <si>
    <t>Ράφι ανταλλακτικών</t>
  </si>
  <si>
    <t/>
  </si>
  <si>
    <t>Örnek Κατασκευαστική Ε.Π.Ε.</t>
  </si>
  <si>
    <t>Φόρμα Προσφοράς Τιμής</t>
  </si>
  <si>
    <t>Δωρεάν πρότυπο Excel · stokexcel.com</t>
  </si>
  <si>
    <t>ΣΥΝΟΨΗ</t>
  </si>
  <si>
    <t>ΠΩΣ ΧΡΗΣΙΜΟΠΟΙΕΙΤΑΙ;</t>
  </si>
  <si>
    <t>Προσφορές που δόθηκαν</t>
  </si>
  <si>
    <t>1. Γράψτε το όνομα της επιχείρησής σας, τη διεύθυνση, το τηλέφωνο και τα φορολογικά στοιχεία στο πάνω μέρος της καρτέλας «Προσφορά Τιμής».</t>
  </si>
  <si>
    <t>Σε αναμονή — πλήθος</t>
  </si>
  <si>
    <t>2. Καταχωρίστε τον αριθμό προσφοράς, την ημερομηνία και πόσες ημέρες ισχύει· η ημερομηνία λήξης ισχύος προκύπτει αυτόματα. Γράψτε τα στοιχεία του πελάτη και το θέμα.</t>
  </si>
  <si>
    <t>Σε αναμονή — ποσό</t>
  </si>
  <si>
    <t>3. Καταχωρίστε τα είδη με ποσότητα, μονάδα, τιμή μονάδας (χωρίς ΦΠΑ), έκπτωση % και ΦΠΑ %· το ποσό γραμμής, η έκπτωση, ο ΦΠΑ και το γενικό σύνολο υπολογίζονται με τύπο.</t>
  </si>
  <si>
    <t>Αποδοχή — πλήθος</t>
  </si>
  <si>
    <t>4. Προσαρμόστε τους όρους παράδοσης και πληρωμής, υπογράψτε και εκτυπώστε ή αποθηκεύστε ως PDF και στείλτε. Προσθέστε την προσφορά ως μία γραμμή σε αυτήν την καρτέλα «Δεδομένα».</t>
  </si>
  <si>
    <t>Αποδοχή — ποσό</t>
  </si>
  <si>
    <t>5. Όταν ο πελάτης απαντήσει, αλλάξτε την Κατάσταση σε Αποδοχή ή Απόρριψη· οι προσφορές σε αναμονή με αρνητικές Ημέρες που Απομένουν γίνονται κόκκινες — σημειώστε τες ως «Έληξε».</t>
  </si>
  <si>
    <t>Απόρριψη — πλήθος</t>
  </si>
  <si>
    <t>Απόρριψη — ποσό</t>
  </si>
  <si>
    <t>Όταν το Excel δεν αρκεί: Ofisx στο cloud, από το κινητό, αυτόματα →</t>
  </si>
  <si>
    <t>Έληξε — πλήθος</t>
  </si>
  <si>
    <t>Έληξε — ποσό</t>
  </si>
  <si>
    <t>Έχουν λήξει αλλά παραμένουν «Σε αναμονή»</t>
  </si>
  <si>
    <t>Ποσοστό αποδοχής (στις ολοκληρωμένες προσφορές, πλήθος)</t>
  </si>
  <si>
    <t>Ποσοστό αποδοχής (στις ολοκληρωμένες προσφορές, ποσό)</t>
  </si>
  <si>
    <t>Kg</t>
  </si>
  <si>
    <t>Lt</t>
  </si>
  <si>
    <t>Μέτρο</t>
  </si>
  <si>
    <t>m²</t>
  </si>
  <si>
    <t>Πακέτο</t>
  </si>
  <si>
    <t>Σετ</t>
  </si>
  <si>
    <t>Ώρα</t>
  </si>
  <si>
    <t>Ημέρα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</si>
</sst>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Μη έγκυρη τιμή" error="Παρακαλούμε επιλέξτε μια επιλογή από τη λίστα." sqref="D15:D26">
      <formula1>"Τεμ.,Kg,Lt,Μέτρο,m²,Πακέτο,Σετ,Ώρα,Ημέρα,Υπηρεσία"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43</v>
      </c>
      <c r="C1" s="29" t="s">
        <v>44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  <c r="K1" s="29" t="s">
        <v>52</v>
      </c>
    </row>
    <row r="2" spans="1:11" x14ac:dyDescent="0.25">
      <c r="A2" s="30" t="s">
        <v>53</v>
      </c>
      <c r="B2" s="31">
        <v>46266</v>
      </c>
      <c r="C2" s="32" t="s">
        <v>54</v>
      </c>
      <c r="D2" s="32" t="s">
        <v>55</v>
      </c>
      <c r="E2" s="33">
        <v>38400</v>
      </c>
      <c r="F2" s="31">
        <v>46281</v>
      </c>
      <c r="G2" s="34">
        <f>=IF(OR(A2="",F2="",H2&lt;&gt;"Σε αναμονή"),"",F2-TODAY())</f>
      </c>
      <c r="H2" s="30" t="s">
        <v>56</v>
      </c>
      <c r="I2" s="31">
        <v>46270</v>
      </c>
      <c r="J2" s="32" t="s">
        <v>57</v>
      </c>
      <c r="K2" s="32" t="s">
        <v>58</v>
      </c>
    </row>
    <row r="3" spans="1:11" x14ac:dyDescent="0.25">
      <c r="A3" s="35" t="s">
        <v>59</v>
      </c>
      <c r="B3" s="36">
        <v>46269</v>
      </c>
      <c r="C3" s="37" t="s">
        <v>60</v>
      </c>
      <c r="D3" s="37" t="s">
        <v>61</v>
      </c>
      <c r="E3" s="38">
        <v>126000</v>
      </c>
      <c r="F3" s="36">
        <v>46284</v>
      </c>
      <c r="G3" s="39">
        <f>=IF(OR(A3="",F3="",H3&lt;&gt;"Σε αναμονή"),"",F3-TODAY())</f>
      </c>
      <c r="H3" s="35" t="s">
        <v>62</v>
      </c>
      <c r="I3" s="36">
        <v>46277</v>
      </c>
      <c r="J3" s="37" t="s">
        <v>63</v>
      </c>
      <c r="K3" s="37" t="s">
        <v>64</v>
      </c>
    </row>
    <row r="4" spans="1:11" x14ac:dyDescent="0.25">
      <c r="A4" s="30" t="s">
        <v>65</v>
      </c>
      <c r="B4" s="31">
        <v>46274</v>
      </c>
      <c r="C4" s="32" t="s">
        <v>66</v>
      </c>
      <c r="D4" s="32" t="s">
        <v>67</v>
      </c>
      <c r="E4" s="33">
        <v>17250</v>
      </c>
      <c r="F4" s="31">
        <v>46289</v>
      </c>
      <c r="G4" s="34">
        <f>=IF(OR(A4="",F4="",H4&lt;&gt;"Σε αναμονή"),"",F4-TODAY())</f>
      </c>
      <c r="H4" s="30" t="s">
        <v>68</v>
      </c>
      <c r="I4" s="31"/>
      <c r="J4" s="32" t="s">
        <v>57</v>
      </c>
      <c r="K4" s="32" t="s">
        <v>69</v>
      </c>
    </row>
    <row r="5" spans="1:11" x14ac:dyDescent="0.25">
      <c r="A5" s="35" t="s">
        <v>70</v>
      </c>
      <c r="B5" s="36">
        <v>46280</v>
      </c>
      <c r="C5" s="37" t="s">
        <v>71</v>
      </c>
      <c r="D5" s="37" t="s">
        <v>72</v>
      </c>
      <c r="E5" s="38">
        <v>22800</v>
      </c>
      <c r="F5" s="36">
        <v>46295</v>
      </c>
      <c r="G5" s="39">
        <f>=IF(OR(A5="",F5="",H5&lt;&gt;"Σε αναμονή"),"",F5-TODAY())</f>
      </c>
      <c r="H5" s="35" t="s">
        <v>73</v>
      </c>
      <c r="I5" s="36"/>
      <c r="J5" s="37" t="s">
        <v>63</v>
      </c>
      <c r="K5" s="37" t="s">
        <v>74</v>
      </c>
    </row>
    <row r="6" spans="1:11" x14ac:dyDescent="0.25">
      <c r="A6" s="30" t="s">
        <v>75</v>
      </c>
      <c r="B6" s="31">
        <v>46285</v>
      </c>
      <c r="C6" s="32" t="s">
        <v>76</v>
      </c>
      <c r="D6" s="32" t="s">
        <v>77</v>
      </c>
      <c r="E6" s="33">
        <v>41500</v>
      </c>
      <c r="F6" s="31">
        <v>46300</v>
      </c>
      <c r="G6" s="34">
        <f>=IF(OR(A6="",F6="",H6&lt;&gt;"Σε αναμονή"),"",F6-TODAY())</f>
      </c>
      <c r="H6" s="30" t="s">
        <v>56</v>
      </c>
      <c r="I6" s="31">
        <v>46290</v>
      </c>
      <c r="J6" s="32" t="s">
        <v>57</v>
      </c>
      <c r="K6" s="32" t="s">
        <v>78</v>
      </c>
    </row>
    <row r="7" spans="1:11" x14ac:dyDescent="0.25">
      <c r="A7" s="35" t="s">
        <v>4</v>
      </c>
      <c r="B7" s="36">
        <v>46292</v>
      </c>
      <c r="C7" s="37" t="s">
        <v>79</v>
      </c>
      <c r="D7" s="37" t="s">
        <v>16</v>
      </c>
      <c r="E7" s="38">
        <v>91944</v>
      </c>
      <c r="F7" s="36">
        <v>46307</v>
      </c>
      <c r="G7" s="39">
        <f>=IF(OR(A7="",F7="",H7&lt;&gt;"Σε αναμονή"),"",F7-TODAY())</f>
      </c>
      <c r="H7" s="35" t="s">
        <v>73</v>
      </c>
      <c r="I7" s="36"/>
      <c r="J7" s="37" t="s">
        <v>57</v>
      </c>
      <c r="K7" s="37" t="s">
        <v>78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=IF(OR(A8="",F8="",H8&lt;&gt;"Σε αναμονή"),"",F8-TODAY())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=IF(OR(A9="",F9="",H9&lt;&gt;"Σε αναμονή"),"",F9-TODAY())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=IF(OR(A10="",F10="",H10&lt;&gt;"Σε αναμονή"),"",F10-TODAY())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=IF(OR(A11="",F11="",H11&lt;&gt;"Σε αναμονή"),"",F11-TODAY())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=IF(OR(A12="",F12="",H12&lt;&gt;"Σε αναμονή"),"",F12-TODAY())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=IF(OR(A13="",F13="",H13&lt;&gt;"Σε αναμονή"),"",F13-TODAY())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=IF(OR(A14="",F14="",H14&lt;&gt;"Σε αναμονή"),"",F14-TODAY())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=IF(OR(A15="",F15="",H15&lt;&gt;"Σε αναμονή"),"",F15-TODAY())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=IF(OR(A16="",F16="",H16&lt;&gt;"Σε αναμονή"),"",F16-TODAY())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=IF(OR(A17="",F17="",H17&lt;&gt;"Σε αναμονή"),"",F17-TODAY())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=IF(OR(A18="",F18="",H18&lt;&gt;"Σε αναμονή"),"",F18-TODAY())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=IF(OR(A19="",F19="",H19&lt;&gt;"Σε αναμονή"),"",F19-TODAY())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=IF(OR(A20="",F20="",H20&lt;&gt;"Σε αναμονή"),"",F20-TODAY())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=IF(OR(A21="",F21="",H21&lt;&gt;"Σε αναμονή"),"",F21-TODAY())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=IF(OR(A22="",F22="",H22&lt;&gt;"Σε αναμονή"),"",F22-TODAY())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=IF(OR(A23="",F23="",H23&lt;&gt;"Σε αναμονή"),"",F23-TODAY())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=IF(OR(A24="",F24="",H24&lt;&gt;"Σε αναμονή"),"",F24-TODAY())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=IF(OR(A25="",F25="",H25&lt;&gt;"Σε αναμονή"),"",F25-TODAY())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=IF(OR(A26="",F26="",H26&lt;&gt;"Σε αναμονή"),"",F26-TODAY())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=IF(OR(A27="",F27="",H27&lt;&gt;"Σε αναμονή"),"",F27-TODAY())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=IF(OR(A28="",F28="",H28&lt;&gt;"Σε αναμονή"),"",F28-TODAY())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=IF(OR(A29="",F29="",H29&lt;&gt;"Σε αναμονή"),"",F29-TODAY())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=IF(OR(A30="",F30="",H30&lt;&gt;"Σε αναμονή"),"",F30-TODAY())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=IF(OR(A31="",F31="",H31&lt;&gt;"Σε αναμονή"),"",F31-TODAY())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=IF(OR(A32="",F32="",H32&lt;&gt;"Σε αναμονή"),"",F32-TODAY())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=IF(OR(A33="",F33="",H33&lt;&gt;"Σε αναμονή"),"",F33-TODAY())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=IF(OR(A34="",F34="",H34&lt;&gt;"Σε αναμονή"),"",F34-TODAY())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=IF(OR(A35="",F35="",H35&lt;&gt;"Σε αναμονή"),"",F35-TODAY())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=IF(OR(A36="",F36="",H36&lt;&gt;"Σε αναμονή"),"",F36-TODAY())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=IF(OR(A37="",F37="",H37&lt;&gt;"Σε αναμονή"),"",F37-TODAY())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=IF(OR(A38="",F38="",H38&lt;&gt;"Σε αναμονή"),"",F38-TODAY())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=IF(OR(A39="",F39="",H39&lt;&gt;"Σε αναμονή"),"",F39-TODAY())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=IF(OR(A40="",F40="",H40&lt;&gt;"Σε αναμονή"),"",F40-TODAY())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=IF(OR(A41="",F41="",H41&lt;&gt;"Σε αναμονή"),"",F41-TODAY())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=IF(OR(A42="",F42="",H42&lt;&gt;"Σε αναμονή"),"",F42-TODAY())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=IF(OR(A43="",F43="",H43&lt;&gt;"Σε αναμονή"),"",F43-TODAY())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=IF(OR(A44="",F44="",H44&lt;&gt;"Σε αναμονή"),"",F44-TODAY())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=IF(OR(A45="",F45="",H45&lt;&gt;"Σε αναμονή"),"",F45-TODAY())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=IF(OR(A46="",F46="",H46&lt;&gt;"Σε αναμονή"),"",F46-TODAY())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=IF(OR(A47="",F47="",H47&lt;&gt;"Σε αναμονή"),"",F47-TODAY())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=IF(OR(A48="",F48="",H48&lt;&gt;"Σε αναμονή"),"",F48-TODAY())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=IF(OR(A49="",F49="",H49&lt;&gt;"Σε αναμονή"),"",F49-TODAY())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=IF(OR(A50="",F50="",H50&lt;&gt;"Σε αναμονή"),"",F50-TODAY())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=IF(OR(A51="",F51="",H51&lt;&gt;"Σε αναμονή"),"",F51-TODAY())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=IF(OR(A52="",F52="",H52&lt;&gt;"Σε αναμονή"),"",F52-TODAY())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=IF(OR(A53="",F53="",H53&lt;&gt;"Σε αναμονή"),"",F53-TODAY())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=IF(OR(A54="",F54="",H54&lt;&gt;"Σε αναμονή"),"",F54-TODAY())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=IF(OR(A55="",F55="",H55&lt;&gt;"Σε αναμονή"),"",F55-TODAY())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=IF(OR(A56="",F56="",H56&lt;&gt;"Σε αναμονή"),"",F56-TODAY())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=IF(OR(A57="",F57="",H57&lt;&gt;"Σε αναμονή"),"",F57-TODAY())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=IF(OR(A58="",F58="",H58&lt;&gt;"Σε αναμονή"),"",F58-TODAY())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=IF(OR(A59="",F59="",H59&lt;&gt;"Σε αναμονή"),"",F59-TODAY())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=IF(OR(A60="",F60="",H60&lt;&gt;"Σε αναμονή"),"",F60-TODAY())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=IF(OR(A61="",F61="",H61&lt;&gt;"Σε αναμονή"),"",F61-TODAY())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=IF(OR(A62="",F62="",H62&lt;&gt;"Σε αναμονή"),"",F62-TODAY())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=IF(OR(A63="",F63="",H63&lt;&gt;"Σε αναμονή"),"",F63-TODAY())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=IF(OR(A64="",F64="",H64&lt;&gt;"Σε αναμονή"),"",F64-TODAY())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=IF(OR(A65="",F65="",H65&lt;&gt;"Σε αναμονή"),"",F65-TODAY())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=IF(OR(A66="",F66="",H66&lt;&gt;"Σε αναμονή"),"",F66-TODAY())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=IF(OR(A67="",F67="",H67&lt;&gt;"Σε αναμονή"),"",F67-TODAY())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=IF(OR(A68="",F68="",H68&lt;&gt;"Σε αναμονή"),"",F68-TODAY())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=IF(OR(A69="",F69="",H69&lt;&gt;"Σε αναμονή"),"",F69-TODAY())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=IF(OR(A70="",F70="",H70&lt;&gt;"Σε αναμονή"),"",F70-TODAY())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=IF(OR(A71="",F71="",H71&lt;&gt;"Σε αναμονή"),"",F71-TODAY())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=IF(OR(A72="",F72="",H72&lt;&gt;"Σε αναμονή"),"",F72-TODAY())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=IF(OR(A73="",F73="",H73&lt;&gt;"Σε αναμονή"),"",F73-TODAY())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=IF(OR(A74="",F74="",H74&lt;&gt;"Σε αναμονή"),"",F74-TODAY())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=IF(OR(A75="",F75="",H75&lt;&gt;"Σε αναμονή"),"",F75-TODAY())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=IF(OR(A76="",F76="",H76&lt;&gt;"Σε αναμονή"),"",F76-TODAY())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=IF(OR(A77="",F77="",H77&lt;&gt;"Σε αναμονή"),"",F77-TODAY())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=IF(OR(A78="",F78="",H78&lt;&gt;"Σε αναμονή"),"",F78-TODAY())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=IF(OR(A79="",F79="",H79&lt;&gt;"Σε αναμονή"),"",F79-TODAY())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=IF(OR(A80="",F80="",H80&lt;&gt;"Σε αναμονή"),"",F80-TODAY())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=IF(OR(A81="",F81="",H81&lt;&gt;"Σε αναμονή"),"",F81-TODAY())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=IF(OR(A82="",F82="",H82&lt;&gt;"Σε αναμονή"),"",F82-TODAY())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=IF(OR(A83="",F83="",H83&lt;&gt;"Σε αναμονή"),"",F83-TODAY())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=IF(OR(A84="",F84="",H84&lt;&gt;"Σε αναμονή"),"",F84-TODAY())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=IF(OR(A85="",F85="",H85&lt;&gt;"Σε αναμονή"),"",F85-TODAY())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=IF(OR(A86="",F86="",H86&lt;&gt;"Σε αναμονή"),"",F86-TODAY())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=IF(OR(A87="",F87="",H87&lt;&gt;"Σε αναμονή"),"",F87-TODAY())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=IF(OR(A88="",F88="",H88&lt;&gt;"Σε αναμονή"),"",F88-TODAY())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=IF(OR(A89="",F89="",H89&lt;&gt;"Σε αναμονή"),"",F89-TODAY())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=IF(OR(A90="",F90="",H90&lt;&gt;"Σε αναμονή"),"",F90-TODAY())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=IF(OR(A91="",F91="",H91&lt;&gt;"Σε αναμονή"),"",F91-TODAY())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=IF(OR(A92="",F92="",H92&lt;&gt;"Σε αναμονή"),"",F92-TODAY())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=IF(OR(A93="",F93="",H93&lt;&gt;"Σε αναμονή"),"",F93-TODAY())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=IF(OR(A94="",F94="",H94&lt;&gt;"Σε αναμονή"),"",F94-TODAY())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=IF(OR(A95="",F95="",H95&lt;&gt;"Σε αναμονή"),"",F95-TODAY())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=IF(OR(A96="",F96="",H96&lt;&gt;"Σε αναμονή"),"",F96-TODAY())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=IF(OR(A97="",F97="",H97&lt;&gt;"Σε αναμονή"),"",F97-TODAY())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=IF(OR(A98="",F98="",H98&lt;&gt;"Σε αναμονή"),"",F98-TODAY())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=IF(OR(A99="",F99="",H99&lt;&gt;"Σε αναμονή"),"",F99-TODAY())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=IF(OR(A100="",F100="",H100&lt;&gt;"Σε αναμονή"),"",F100-TODAY())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=IF(OR(A101="",F101="",H101&lt;&gt;"Σε αναμονή"),"",F101-TODAY())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=IF(OR(A102="",F102="",H102&lt;&gt;"Σε αναμονή"),"",F102-TODAY())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=IF(OR(A103="",F103="",H103&lt;&gt;"Σε αναμονή"),"",F103-TODAY())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=IF(OR(A104="",F104="",H104&lt;&gt;"Σε αναμονή"),"",F104-TODAY())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=IF(OR(A105="",F105="",H105&lt;&gt;"Σε αναμονή"),"",F105-TODAY())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=IF(OR(A106="",F106="",H106&lt;&gt;"Σε αναμονή"),"",F106-TODAY())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=IF(OR(A107="",F107="",H107&lt;&gt;"Σε αναμονή"),"",F107-TODAY())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=IF(OR(A108="",F108="",H108&lt;&gt;"Σε αναμονή"),"",F108-TODAY())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=IF(OR(A109="",F109="",H109&lt;&gt;"Σε αναμονή"),"",F109-TODAY())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=IF(OR(A110="",F110="",H110&lt;&gt;"Σε αναμονή"),"",F110-TODAY())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=IF(OR(A111="",F111="",H111&lt;&gt;"Σε αναμονή"),"",F111-TODAY())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=IF(OR(A112="",F112="",H112&lt;&gt;"Σε αναμονή"),"",F112-TODAY())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=IF(OR(A113="",F113="",H113&lt;&gt;"Σε αναμονή"),"",F113-TODAY())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=IF(OR(A114="",F114="",H114&lt;&gt;"Σε αναμονή"),"",F114-TODAY())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=IF(OR(A115="",F115="",H115&lt;&gt;"Σε αναμονή"),"",F115-TODAY())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=IF(OR(A116="",F116="",H116&lt;&gt;"Σε αναμονή"),"",F116-TODAY())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=IF(OR(A117="",F117="",H117&lt;&gt;"Σε αναμονή"),"",F117-TODAY())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=IF(OR(A118="",F118="",H118&lt;&gt;"Σε αναμονή"),"",F118-TODAY())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=IF(OR(A119="",F119="",H119&lt;&gt;"Σε αναμονή"),"",F119-TODAY())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=IF(OR(A120="",F120="",H120&lt;&gt;"Σε αναμονή"),"",F120-TODAY())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=IF(OR(A121="",F121="",H121&lt;&gt;"Σε αναμονή"),"",F121-TODAY())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=IF(OR(A122="",F122="",H122&lt;&gt;"Σε αναμονή"),"",F122-TODAY())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=IF(OR(A123="",F123="",H123&lt;&gt;"Σε αναμονή"),"",F123-TODAY())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=IF(OR(A124="",F124="",H124&lt;&gt;"Σε αναμονή"),"",F124-TODAY())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=IF(OR(A125="",F125="",H125&lt;&gt;"Σε αναμονή"),"",F125-TODAY())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=IF(OR(A126="",F126="",H126&lt;&gt;"Σε αναμονή"),"",F126-TODAY())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=IF(OR(A127="",F127="",H127&lt;&gt;"Σε αναμονή"),"",F127-TODAY())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=IF(OR(A128="",F128="",H128&lt;&gt;"Σε αναμονή"),"",F128-TODAY())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=IF(OR(A129="",F129="",H129&lt;&gt;"Σε αναμονή"),"",F129-TODAY())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=IF(OR(A130="",F130="",H130&lt;&gt;"Σε αναμονή"),"",F130-TODAY())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=IF(OR(A131="",F131="",H131&lt;&gt;"Σε αναμονή"),"",F131-TODAY())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=IF(OR(A132="",F132="",H132&lt;&gt;"Σε αναμονή"),"",F132-TODAY())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=IF(OR(A133="",F133="",H133&lt;&gt;"Σε αναμονή"),"",F133-TODAY())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=IF(OR(A134="",F134="",H134&lt;&gt;"Σε αναμονή"),"",F134-TODAY())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=IF(OR(A135="",F135="",H135&lt;&gt;"Σε αναμονή"),"",F135-TODAY())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=IF(OR(A136="",F136="",H136&lt;&gt;"Σε αναμονή"),"",F136-TODAY())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=IF(OR(A137="",F137="",H137&lt;&gt;"Σε αναμονή"),"",F137-TODAY())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=IF(OR(A138="",F138="",H138&lt;&gt;"Σε αναμονή"),"",F138-TODAY())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=IF(OR(A139="",F139="",H139&lt;&gt;"Σε αναμονή"),"",F139-TODAY())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=IF(OR(A140="",F140="",H140&lt;&gt;"Σε αναμονή"),"",F140-TODAY())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=IF(OR(A141="",F141="",H141&lt;&gt;"Σε αναμονή"),"",F141-TODAY())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=IF(OR(A142="",F142="",H142&lt;&gt;"Σε αναμονή"),"",F142-TODAY())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=IF(OR(A143="",F143="",H143&lt;&gt;"Σε αναμονή"),"",F143-TODAY())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=IF(OR(A144="",F144="",H144&lt;&gt;"Σε αναμονή"),"",F144-TODAY())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=IF(OR(A145="",F145="",H145&lt;&gt;"Σε αναμονή"),"",F145-TODAY())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=IF(OR(A146="",F146="",H146&lt;&gt;"Σε αναμονή"),"",F146-TODAY())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=IF(OR(A147="",F147="",H147&lt;&gt;"Σε αναμονή"),"",F147-TODAY())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=IF(OR(A148="",F148="",H148&lt;&gt;"Σε αναμονή"),"",F148-TODAY())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=IF(OR(A149="",F149="",H149&lt;&gt;"Σε αναμονή"),"",F149-TODAY())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=IF(OR(A150="",F150="",H150&lt;&gt;"Σε αναμονή"),"",F150-TODAY())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=IF(OR(A151="",F151="",H151&lt;&gt;"Σε αναμονή"),"",F151-TODAY())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=IF(OR(A152="",F152="",H152&lt;&gt;"Σε αναμονή"),"",F152-TODAY())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=IF(OR(A153="",F153="",H153&lt;&gt;"Σε αναμονή"),"",F153-TODAY())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=IF(OR(A154="",F154="",H154&lt;&gt;"Σε αναμονή"),"",F154-TODAY())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=IF(OR(A155="",F155="",H155&lt;&gt;"Σε αναμονή"),"",F155-TODAY())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=IF(OR(A156="",F156="",H156&lt;&gt;"Σε αναμονή"),"",F156-TODAY())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=IF(OR(A157="",F157="",H157&lt;&gt;"Σε αναμονή"),"",F157-TODAY())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=IF(OR(A158="",F158="",H158&lt;&gt;"Σε αναμονή"),"",F158-TODAY())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=IF(OR(A159="",F159="",H159&lt;&gt;"Σε αναμονή"),"",F159-TODAY())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=IF(OR(A160="",F160="",H160&lt;&gt;"Σε αναμονή"),"",F160-TODAY())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=IF(OR(A161="",F161="",H161&lt;&gt;"Σε αναμονή"),"",F161-TODAY())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=IF(OR(A162="",F162="",H162&lt;&gt;"Σε αναμονή"),"",F162-TODAY())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=IF(OR(A163="",F163="",H163&lt;&gt;"Σε αναμονή"),"",F163-TODAY())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=IF(OR(A164="",F164="",H164&lt;&gt;"Σε αναμονή"),"",F164-TODAY())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=IF(OR(A165="",F165="",H165&lt;&gt;"Σε αναμονή"),"",F165-TODAY())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=IF(OR(A166="",F166="",H166&lt;&gt;"Σε αναμονή"),"",F166-TODAY())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=IF(OR(A167="",F167="",H167&lt;&gt;"Σε αναμονή"),"",F167-TODAY())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=IF(OR(A168="",F168="",H168&lt;&gt;"Σε αναμονή"),"",F168-TODAY())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=IF(OR(A169="",F169="",H169&lt;&gt;"Σε αναμονή"),"",F169-TODAY())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=IF(OR(A170="",F170="",H170&lt;&gt;"Σε αναμονή"),"",F170-TODAY())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=IF(OR(A171="",F171="",H171&lt;&gt;"Σε αναμονή"),"",F171-TODAY())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=IF(OR(A172="",F172="",H172&lt;&gt;"Σε αναμονή"),"",F172-TODAY())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=IF(OR(A173="",F173="",H173&lt;&gt;"Σε αναμονή"),"",F173-TODAY())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=IF(OR(A174="",F174="",H174&lt;&gt;"Σε αναμονή"),"",F174-TODAY())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=IF(OR(A175="",F175="",H175&lt;&gt;"Σε αναμονή"),"",F175-TODAY())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=IF(OR(A176="",F176="",H176&lt;&gt;"Σε αναμονή"),"",F176-TODAY())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=IF(OR(A177="",F177="",H177&lt;&gt;"Σε αναμονή"),"",F177-TODAY())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=IF(OR(A178="",F178="",H178&lt;&gt;"Σε αναμονή"),"",F178-TODAY())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=IF(OR(A179="",F179="",H179&lt;&gt;"Σε αναμονή"),"",F179-TODAY())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=IF(OR(A180="",F180="",H180&lt;&gt;"Σε αναμονή"),"",F180-TODAY())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=IF(OR(A181="",F181="",H181&lt;&gt;"Σε αναμονή"),"",F181-TODAY())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=IF(OR(A182="",F182="",H182&lt;&gt;"Σε αναμονή"),"",F182-TODAY())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=IF(OR(A183="",F183="",H183&lt;&gt;"Σε αναμονή"),"",F183-TODAY())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=IF(OR(A184="",F184="",H184&lt;&gt;"Σε αναμονή"),"",F184-TODAY())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=IF(OR(A185="",F185="",H185&lt;&gt;"Σε αναμονή"),"",F185-TODAY())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=IF(OR(A186="",F186="",H186&lt;&gt;"Σε αναμονή"),"",F186-TODAY())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=IF(OR(A187="",F187="",H187&lt;&gt;"Σε αναμονή"),"",F187-TODAY())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=IF(OR(A188="",F188="",H188&lt;&gt;"Σε αναμονή"),"",F188-TODAY())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=IF(OR(A189="",F189="",H189&lt;&gt;"Σε αναμονή"),"",F189-TODAY())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=IF(OR(A190="",F190="",H190&lt;&gt;"Σε αναμονή"),"",F190-TODAY())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=IF(OR(A191="",F191="",H191&lt;&gt;"Σε αναμονή"),"",F191-TODAY())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=IF(OR(A192="",F192="",H192&lt;&gt;"Σε αναμονή"),"",F192-TODAY())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=IF(OR(A193="",F193="",H193&lt;&gt;"Σε αναμονή"),"",F193-TODAY())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=IF(OR(A194="",F194="",H194&lt;&gt;"Σε αναμονή"),"",F194-TODAY())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=IF(OR(A195="",F195="",H195&lt;&gt;"Σε αναμονή"),"",F195-TODAY())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=IF(OR(A196="",F196="",H196&lt;&gt;"Σε αναμονή"),"",F196-TODAY())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=IF(OR(A197="",F197="",H197&lt;&gt;"Σε αναμονή"),"",F197-TODAY())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=IF(OR(A198="",F198="",H198&lt;&gt;"Σε αναμονή"),"",F198-TODAY())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=IF(OR(A199="",F199="",H199&lt;&gt;"Σε αναμονή"),"",F199-TODAY())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=IF(OR(A200="",F200="",H200&lt;&gt;"Σε αναμονή"),"",F200-TODAY())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=IF(OR(A201="",F201="",H201&lt;&gt;"Σε αναμονή"),"",F201-TODAY())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=IF(OR(A202="",F202="",H202&lt;&gt;"Σε αναμονή"),"",F202-TODAY())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=IF(OR(A203="",F203="",H203&lt;&gt;"Σε αναμονή"),"",F203-TODAY())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=IF(OR(A204="",F204="",H204&lt;&gt;"Σε αναμονή"),"",F204-TODAY())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=IF(OR(A205="",F205="",H205&lt;&gt;"Σε αναμονή"),"",F205-TODAY())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=IF(OR(A206="",F206="",H206&lt;&gt;"Σε αναμονή"),"",F206-TODAY())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=IF(OR(A207="",F207="",H207&lt;&gt;"Σε αναμονή"),"",F207-TODAY())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=IF(OR(A208="",F208="",H208&lt;&gt;"Σε αναμονή"),"",F208-TODAY())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=IF(OR(A209="",F209="",H209&lt;&gt;"Σε αναμονή"),"",F209-TODAY())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=IF(OR(A210="",F210="",H210&lt;&gt;"Σε αναμονή"),"",F210-TODAY())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=IF(OR(A211="",F211="",H211&lt;&gt;"Σε αναμονή"),"",F211-TODAY())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=IF(OR(A212="",F212="",H212&lt;&gt;"Σε αναμονή"),"",F212-TODAY())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=IF(OR(A213="",F213="",H213&lt;&gt;"Σε αναμονή"),"",F213-TODAY())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=IF(OR(A214="",F214="",H214&lt;&gt;"Σε αναμονή"),"",F214-TODAY())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=IF(OR(A215="",F215="",H215&lt;&gt;"Σε αναμονή"),"",F215-TODAY())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=IF(OR(A216="",F216="",H216&lt;&gt;"Σε αναμονή"),"",F216-TODAY())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=IF(OR(A217="",F217="",H217&lt;&gt;"Σε αναμονή"),"",F217-TODAY())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=IF(OR(A218="",F218="",H218&lt;&gt;"Σε αναμονή"),"",F218-TODAY())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=IF(OR(A219="",F219="",H219&lt;&gt;"Σε αναμονή"),"",F219-TODAY())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=IF(OR(A220="",F220="",H220&lt;&gt;"Σε αναμονή"),"",F220-TODAY())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=IF(OR(A221="",F221="",H221&lt;&gt;"Σε αναμονή"),"",F221-TODAY())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=IF(OR(A222="",F222="",H222&lt;&gt;"Σε αναμονή"),"",F222-TODAY())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=IF(OR(A223="",F223="",H223&lt;&gt;"Σε αναμονή"),"",F223-TODAY())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=IF(OR(A224="",F224="",H224&lt;&gt;"Σε αναμονή"),"",F224-TODAY())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=IF(OR(A225="",F225="",H225&lt;&gt;"Σε αναμονή"),"",F225-TODAY())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=IF(OR(A226="",F226="",H226&lt;&gt;"Σε αναμονή"),"",F226-TODAY())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=IF(OR(A227="",F227="",H227&lt;&gt;"Σε αναμονή"),"",F227-TODAY())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=IF(OR(A228="",F228="",H228&lt;&gt;"Σε αναμονή"),"",F228-TODAY())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=IF(OR(A229="",F229="",H229&lt;&gt;"Σε αναμονή"),"",F229-TODAY())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=IF(OR(A230="",F230="",H230&lt;&gt;"Σε αναμονή"),"",F230-TODAY())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=IF(OR(A231="",F231="",H231&lt;&gt;"Σε αναμονή"),"",F231-TODAY())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=IF(OR(A232="",F232="",H232&lt;&gt;"Σε αναμονή"),"",F232-TODAY())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=IF(OR(A233="",F233="",H233&lt;&gt;"Σε αναμονή"),"",F233-TODAY())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=IF(OR(A234="",F234="",H234&lt;&gt;"Σε αναμονή"),"",F234-TODAY())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=IF(OR(A235="",F235="",H235&lt;&gt;"Σε αναμονή"),"",F235-TODAY())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=IF(OR(A236="",F236="",H236&lt;&gt;"Σε αναμονή"),"",F236-TODAY())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=IF(OR(A237="",F237="",H237&lt;&gt;"Σε αναμονή"),"",F237-TODAY())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=IF(OR(A238="",F238="",H238&lt;&gt;"Σε αναμονή"),"",F238-TODAY())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=IF(OR(A239="",F239="",H239&lt;&gt;"Σε αναμονή"),"",F239-TODAY())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=IF(OR(A240="",F240="",H240&lt;&gt;"Σε αναμονή"),"",F240-TODAY())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=IF(OR(A241="",F241="",H241&lt;&gt;"Σε αναμονή"),"",F241-TODAY())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=IF(OR(A242="",F242="",H242&lt;&gt;"Σε αναμονή"),"",F242-TODAY())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=IF(OR(A243="",F243="",H243&lt;&gt;"Σε αναμονή"),"",F243-TODAY())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=IF(OR(A244="",F244="",H244&lt;&gt;"Σε αναμονή"),"",F244-TODAY())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=IF(OR(A245="",F245="",H245&lt;&gt;"Σε αναμονή"),"",F245-TODAY())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=IF(OR(A246="",F246="",H246&lt;&gt;"Σε αναμονή"),"",F246-TODAY())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=IF(OR(A247="",F247="",H247&lt;&gt;"Σε αναμονή"),"",F247-TODAY())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=IF(OR(A248="",F248="",H248&lt;&gt;"Σε αναμονή"),"",F248-TODAY())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=IF(OR(A249="",F249="",H249&lt;&gt;"Σε αναμονή"),"",F249-TODAY())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=IF(OR(A250="",F250="",H250&lt;&gt;"Σε αναμονή"),"",F250-TODAY())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=IF(OR(A251="",F251="",H251&lt;&gt;"Σε αναμονή"),"",F251-TODAY())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=IF(OR(A252="",F252="",H252&lt;&gt;"Σε αναμονή"),"",F252-TODAY())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=IF(OR(A253="",F253="",H253&lt;&gt;"Σε αναμονή"),"",F253-TODAY())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=IF(OR(A254="",F254="",H254&lt;&gt;"Σε αναμονή"),"",F254-TODAY())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=IF(OR(A255="",F255="",H255&lt;&gt;"Σε αναμονή"),"",F255-TODAY())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=IF(OR(A256="",F256="",H256&lt;&gt;"Σε αναμονή"),"",F256-TODAY())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=IF(OR(A257="",F257="",H257&lt;&gt;"Σε αναμονή"),"",F257-TODAY())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=IF(OR(A258="",F258="",H258&lt;&gt;"Σε αναμονή"),"",F258-TODAY())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=IF(OR(A259="",F259="",H259&lt;&gt;"Σε αναμονή"),"",F259-TODAY())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=IF(OR(A260="",F260="",H260&lt;&gt;"Σε αναμονή"),"",F260-TODAY())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=IF(OR(A261="",F261="",H261&lt;&gt;"Σε αναμονή"),"",F261-TODAY())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=IF(OR(A262="",F262="",H262&lt;&gt;"Σε αναμονή"),"",F262-TODAY())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=IF(OR(A263="",F263="",H263&lt;&gt;"Σε αναμονή"),"",F263-TODAY())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=IF(OR(A264="",F264="",H264&lt;&gt;"Σε αναμονή"),"",F264-TODAY())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=IF(OR(A265="",F265="",H265&lt;&gt;"Σε αναμονή"),"",F265-TODAY())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=IF(OR(A266="",F266="",H266&lt;&gt;"Σε αναμονή"),"",F266-TODAY())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=IF(OR(A267="",F267="",H267&lt;&gt;"Σε αναμονή"),"",F267-TODAY())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=IF(OR(A268="",F268="",H268&lt;&gt;"Σε αναμονή"),"",F268-TODAY())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=IF(OR(A269="",F269="",H269&lt;&gt;"Σε αναμονή"),"",F269-TODAY())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=IF(OR(A270="",F270="",H270&lt;&gt;"Σε αναμονή"),"",F270-TODAY())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=IF(OR(A271="",F271="",H271&lt;&gt;"Σε αναμονή"),"",F271-TODAY())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=IF(OR(A272="",F272="",H272&lt;&gt;"Σε αναμονή"),"",F272-TODAY())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=IF(OR(A273="",F273="",H273&lt;&gt;"Σε αναμονή"),"",F273-TODAY())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=IF(OR(A274="",F274="",H274&lt;&gt;"Σε αναμονή"),"",F274-TODAY())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=IF(OR(A275="",F275="",H275&lt;&gt;"Σε αναμονή"),"",F275-TODAY())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=IF(OR(A276="",F276="",H276&lt;&gt;"Σε αναμονή"),"",F276-TODAY())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=IF(OR(A277="",F277="",H277&lt;&gt;"Σε αναμονή"),"",F277-TODAY())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=IF(OR(A278="",F278="",H278&lt;&gt;"Σε αναμονή"),"",F278-TODAY())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=IF(OR(A279="",F279="",H279&lt;&gt;"Σε αναμονή"),"",F279-TODAY())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=IF(OR(A280="",F280="",H280&lt;&gt;"Σε αναμονή"),"",F280-TODAY())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=IF(OR(A281="",F281="",H281&lt;&gt;"Σε αναμονή"),"",F281-TODAY())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=IF(OR(A282="",F282="",H282&lt;&gt;"Σε αναμονή"),"",F282-TODAY())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=IF(OR(A283="",F283="",H283&lt;&gt;"Σε αναμονή"),"",F283-TODAY())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=IF(OR(A284="",F284="",H284&lt;&gt;"Σε αναμονή"),"",F284-TODAY())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=IF(OR(A285="",F285="",H285&lt;&gt;"Σε αναμονή"),"",F285-TODAY())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=IF(OR(A286="",F286="",H286&lt;&gt;"Σε αναμονή"),"",F286-TODAY())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=IF(OR(A287="",F287="",H287&lt;&gt;"Σε αναμονή"),"",F287-TODAY())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=IF(OR(A288="",F288="",H288&lt;&gt;"Σε αναμονή"),"",F288-TODAY())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=IF(OR(A289="",F289="",H289&lt;&gt;"Σε αναμονή"),"",F289-TODAY())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=IF(OR(A290="",F290="",H290&lt;&gt;"Σε αναμονή"),"",F290-TODAY())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=IF(OR(A291="",F291="",H291&lt;&gt;"Σε αναμονή"),"",F291-TODAY())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=IF(OR(A292="",F292="",H292&lt;&gt;"Σε αναμονή"),"",F292-TODAY())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=IF(OR(A293="",F293="",H293&lt;&gt;"Σε αναμονή"),"",F293-TODAY())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=IF(OR(A294="",F294="",H294&lt;&gt;"Σε αναμονή"),"",F294-TODAY())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=IF(OR(A295="",F295="",H295&lt;&gt;"Σε αναμονή"),"",F295-TODAY())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=IF(OR(A296="",F296="",H296&lt;&gt;"Σε αναμονή"),"",F296-TODAY())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=IF(OR(A297="",F297="",H297&lt;&gt;"Σε αναμονή"),"",F297-TODAY())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=IF(OR(A298="",F298="",H298&lt;&gt;"Σε αναμονή"),"",F298-TODAY())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=IF(OR(A299="",F299="",H299&lt;&gt;"Σε αναμονή"),"",F299-TODAY())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=IF(OR(A300="",F300="",H300&lt;&gt;"Σε αναμονή"),"",F300-TODAY())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"Αποδοχή"</formula>
    </cfRule>
  </conditionalFormatting>
  <conditionalFormatting sqref="H2:H300">
    <cfRule type="cellIs" dxfId="1" priority="1" operator="equal">
      <formula>"Απόρριψη"</formula>
    </cfRule>
  </conditionalFormatting>
  <conditionalFormatting sqref="H2:H300">
    <cfRule type="cellIs" dxfId="2" priority="1" operator="equal">
      <formula>"Έληξε"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Μη έγκυρη τιμή" error="Παρακαλούμε επιλέξτε μια επιλογή από τη λίστα." sqref="H10:H300">
      <formula1>"Σε αναμονή,Αποδοχή,Απόρριψη,Έληξε"</formula1>
    </dataValidation>
    <dataValidation type="list" allowBlank="1" showErrorMessage="1" errorTitle="Μη έγκυρη τιμή" error="Παρακαλούμε επιλέξτε μια επιλογή από τη λίστα." sqref="H2:H300">
      <formula1>"Σε αναμονή,Αποδοχή,Απόρριψη,Έληξε"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80</v>
      </c>
    </row>
    <row r="3" spans="2:2" x14ac:dyDescent="0.25">
      <c r="B3" s="41" t="s">
        <v>81</v>
      </c>
    </row>
    <row r="5" spans="2:5" x14ac:dyDescent="0.25">
      <c r="B5" s="42" t="s">
        <v>82</v>
      </c>
      <c r="C5" s="43"/>
      <c r="E5" s="44" t="s">
        <v>83</v>
      </c>
    </row>
    <row r="6" ht="30" customHeight="1" spans="2:5" x14ac:dyDescent="0.25">
      <c r="B6" s="45" t="s">
        <v>84</v>
      </c>
      <c r="C6" s="46">
        <f>COUNTA('Δεδομένα'!A2:A300)</f>
      </c>
      <c r="E6" s="47" t="s">
        <v>85</v>
      </c>
    </row>
    <row r="7" ht="30" customHeight="1" spans="2:5" x14ac:dyDescent="0.25">
      <c r="B7" s="45" t="s">
        <v>86</v>
      </c>
      <c r="C7" s="46">
        <f>COUNTIF('Δεδομένα'!H2:H300,"Σε αναμονή")</f>
      </c>
      <c r="E7" s="47" t="s">
        <v>87</v>
      </c>
    </row>
    <row r="8" ht="30" customHeight="1" spans="2:5" x14ac:dyDescent="0.25">
      <c r="B8" s="45" t="s">
        <v>88</v>
      </c>
      <c r="C8" s="48">
        <f>SUMIF('Δεδομένα'!H2:H300,"Σε αναμονή",'Δεδομένα'!E2:E300)</f>
      </c>
      <c r="E8" s="47" t="s">
        <v>89</v>
      </c>
    </row>
    <row r="9" ht="30" customHeight="1" spans="2:5" x14ac:dyDescent="0.25">
      <c r="B9" s="45" t="s">
        <v>90</v>
      </c>
      <c r="C9" s="46">
        <f>COUNTIF('Δεδομένα'!H2:H300,"Αποδοχή")</f>
      </c>
      <c r="E9" s="47" t="s">
        <v>91</v>
      </c>
    </row>
    <row r="10" ht="30" customHeight="1" spans="2:5" x14ac:dyDescent="0.25">
      <c r="B10" s="45" t="s">
        <v>92</v>
      </c>
      <c r="C10" s="48">
        <f>SUMIF('Δεδομένα'!H2:H300,"Αποδοχή",'Δεδομένα'!E2:E300)</f>
      </c>
      <c r="E10" s="47" t="s">
        <v>93</v>
      </c>
    </row>
    <row r="11" spans="2:3" x14ac:dyDescent="0.25">
      <c r="B11" s="45" t="s">
        <v>94</v>
      </c>
      <c r="C11" s="46">
        <f>COUNTIF('Δεδομένα'!H2:H300,"Απόρριψη")</f>
      </c>
    </row>
    <row r="12" ht="24" customHeight="1" spans="2:5" x14ac:dyDescent="0.25">
      <c r="B12" s="45" t="s">
        <v>95</v>
      </c>
      <c r="C12" s="48">
        <f>SUMIF('Δεδομένα'!H2:H300,"Απόρριψη",'Δεδομένα'!E2:E300)</f>
      </c>
      <c r="E12" s="49" t="s">
        <v>96</v>
      </c>
    </row>
    <row r="13" spans="2:3" x14ac:dyDescent="0.25">
      <c r="B13" s="45" t="s">
        <v>97</v>
      </c>
      <c r="C13" s="46">
        <f>COUNTIF('Δεδομένα'!H2:H300,"Έληξε")</f>
      </c>
    </row>
    <row r="14" spans="2:3" x14ac:dyDescent="0.25">
      <c r="B14" s="45" t="s">
        <v>98</v>
      </c>
      <c r="C14" s="48">
        <f>SUMIF('Δεδομένα'!H2:H300,"Έληξε",'Δεδομένα'!E2:E300)</f>
      </c>
    </row>
    <row r="15" spans="2:3" x14ac:dyDescent="0.25">
      <c r="B15" s="45" t="s">
        <v>99</v>
      </c>
      <c r="C15" s="46">
        <f>COUNTIFS('Δεδομένα'!H2:H300,"Σε αναμονή",'Δεδομένα'!F2:F300,"&lt;"&amp;TODAY())</f>
      </c>
    </row>
    <row r="16" spans="2:3" x14ac:dyDescent="0.25">
      <c r="B16" s="45" t="s">
        <v>100</v>
      </c>
      <c r="C16" s="50">
        <f>IFERROR(COUNTIF('Δεδομένα'!H2:H300,"Αποδοχή")/(COUNTIF('Δεδομένα'!H2:H300,"Αποδοχή")+COUNTIF('Δεδομένα'!H2:H300,"Απόρριψη")+COUNTIF('Δεδομένα'!H2:H300,"Έληξε")),0)</f>
      </c>
    </row>
    <row r="17" spans="2:3" x14ac:dyDescent="0.25">
      <c r="B17" s="45" t="s">
        <v>101</v>
      </c>
      <c r="C17" s="50">
        <f>IFERROR(SUMIF('Δεδομένα'!H2:H300,"Αποδοχή",'Δεδομένα'!E2:E300)/(SUMIF('Δεδομένα'!H2:H300,"Αποδοχή",'Δεδομένα'!E2:E300)+SUMIF('Δεδομένα'!H2:H300,"Απόρριψη",'Δεδομένα'!E2:E300)+SUMIF('Δεδομένα'!H2:H300,"Έληξε",'Δεδομένα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49</v>
      </c>
      <c r="B1" s="51" t="s">
        <v>19</v>
      </c>
    </row>
    <row r="2" spans="1:2" x14ac:dyDescent="0.25">
      <c r="A2" t="s">
        <v>73</v>
      </c>
      <c r="B2" t="s">
        <v>25</v>
      </c>
    </row>
    <row r="3" spans="1:2" x14ac:dyDescent="0.25">
      <c r="A3" t="s">
        <v>56</v>
      </c>
      <c r="B3" t="s">
        <v>102</v>
      </c>
    </row>
    <row r="4" spans="1:2" x14ac:dyDescent="0.25">
      <c r="A4" t="s">
        <v>62</v>
      </c>
      <c r="B4" t="s">
        <v>103</v>
      </c>
    </row>
    <row r="5" spans="1:2" x14ac:dyDescent="0.25">
      <c r="A5" t="s">
        <v>68</v>
      </c>
      <c r="B5" t="s">
        <v>104</v>
      </c>
    </row>
    <row r="6" spans="2:2" x14ac:dyDescent="0.25">
      <c r="B6" t="s">
        <v>105</v>
      </c>
    </row>
    <row r="7" spans="2:2" x14ac:dyDescent="0.25">
      <c r="B7" t="s">
        <v>106</v>
      </c>
    </row>
    <row r="8" spans="2:2" x14ac:dyDescent="0.25">
      <c r="B8" t="s">
        <v>107</v>
      </c>
    </row>
    <row r="9" spans="2:2" x14ac:dyDescent="0.25">
      <c r="B9" t="s">
        <v>108</v>
      </c>
    </row>
    <row r="10" spans="2:2" x14ac:dyDescent="0.25">
      <c r="B10" t="s">
        <v>109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Προσφορά Τιμής</vt:lpstr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