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برگه ورود و خروج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'برگه ورود و خروج'!$B1:$I39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<sst xmlns="http://schemas.openxmlformats.org/spreadsheetml/2006/main" count="209" uniqueCount="100">
  <si>
    <t>نام کسب‌وکار</t>
  </si>
  <si>
    <t>برگه ورود / خروج انبار</t>
  </si>
  <si>
    <t>نام / نشانی انبار</t>
  </si>
  <si>
    <t>شماره برگه</t>
  </si>
  <si>
    <t>DF-2026-0146</t>
  </si>
  <si>
    <t>تلفن</t>
  </si>
  <si>
    <t>تاریخ</t>
  </si>
  <si>
    <t>مسئول انبار</t>
  </si>
  <si>
    <t>نوع برگه</t>
  </si>
  <si>
    <t>ورود</t>
  </si>
  <si>
    <t>شماره سند (رسید ارسال / فاکتور)</t>
  </si>
  <si>
    <t>A-103015</t>
  </si>
  <si>
    <t>اطلاعات تراکنش</t>
  </si>
  <si>
    <t>علت تراکنش</t>
  </si>
  <si>
    <t>ورود خرید</t>
  </si>
  <si>
    <t>طرف مقابل</t>
  </si>
  <si>
    <t>Aydın Hırdavat Toptan (تأمین‌کننده)</t>
  </si>
  <si>
    <t>توضیحات</t>
  </si>
  <si>
    <t>سفارش سپتامبر، تحویل دوم — بدون کسری</t>
  </si>
  <si>
    <t>کد کالا</t>
  </si>
  <si>
    <t>نام کالا</t>
  </si>
  <si>
    <t>واحد</t>
  </si>
  <si>
    <t>مقدار</t>
  </si>
  <si>
    <t>بهای تمام‌شده واحد</t>
  </si>
  <si>
    <t>مبلغ</t>
  </si>
  <si>
    <t>قفسه / یادداشت</t>
  </si>
  <si>
    <t>HRD-0112</t>
  </si>
  <si>
    <t>پیچ 4×40 (جعبه 200 تایی)</t>
  </si>
  <si>
    <t>جعبه</t>
  </si>
  <si>
    <t>A-03</t>
  </si>
  <si>
    <t>HRD-0340</t>
  </si>
  <si>
    <t>رول‌پلاک 8 mm (بسته 100 تایی)</t>
  </si>
  <si>
    <t>بسته</t>
  </si>
  <si>
    <t>A-04</t>
  </si>
  <si>
    <t>BYA-0021</t>
  </si>
  <si>
    <t>رنگ داخلی 15 لیتری، سفید</t>
  </si>
  <si>
    <t>عدد</t>
  </si>
  <si>
    <t>C-01</t>
  </si>
  <si>
    <t>تعداد اقلام</t>
  </si>
  <si>
    <t>جمع مبلغ (بهای تمام‌شده)</t>
  </si>
  <si>
    <t>تحویل‌دهنده — نام و نام خانوادگی / امضا</t>
  </si>
  <si>
    <t>تحویل‌گیرنده — نام و نام خانوادگی / امضا</t>
  </si>
  <si>
    <t>مسئول انبار — تأیید</t>
  </si>
  <si>
    <t>با هر ورود و خروج، موجودی خودکار به‌روز شود: Ofisx مدیریت انبار →</t>
  </si>
  <si>
    <t>قالب رایگان · stokexcel.com — خانه‌های آبی روشن و سطرهای اقلام را پر کنید؛ مبلغ و جمع‌ها با فرمول محاسبه می‌شوند.</t>
  </si>
  <si>
    <t>نوع</t>
  </si>
  <si>
    <t>شماره سند</t>
  </si>
  <si>
    <t>تحویل‌دهنده</t>
  </si>
  <si>
    <t>تحویل‌گیرنده</t>
  </si>
  <si>
    <t>یادداشت</t>
  </si>
  <si>
    <t>DF-2026-0141</t>
  </si>
  <si>
    <t>Aydın Hırdavat Toptan</t>
  </si>
  <si>
    <t>A-102871</t>
  </si>
  <si>
    <t>Kemal (ارسال)</t>
  </si>
  <si>
    <t>Burak (انبار)</t>
  </si>
  <si>
    <t/>
  </si>
  <si>
    <t>DF-2026-0142</t>
  </si>
  <si>
    <t>خروج</t>
  </si>
  <si>
    <t>خروج فروش</t>
  </si>
  <si>
    <t>Demir Yapı</t>
  </si>
  <si>
    <t>S-000417</t>
  </si>
  <si>
    <t>Ali Demir</t>
  </si>
  <si>
    <t>DF-2026-0143</t>
  </si>
  <si>
    <t>انتقال به شعبه</t>
  </si>
  <si>
    <t>شعبه Çarşı</t>
  </si>
  <si>
    <t>Selin (شعبه)</t>
  </si>
  <si>
    <t>برگه ورود در شعبه مقابل DF-Ç-0088</t>
  </si>
  <si>
    <t>DF-2026-0144</t>
  </si>
  <si>
    <t>برگشت از مشتری</t>
  </si>
  <si>
    <t>جعبه خراب است اما قابل فروش</t>
  </si>
  <si>
    <t>DF-2026-0145</t>
  </si>
  <si>
    <t>خروج ضایعات / آسیب</t>
  </si>
  <si>
    <t>صورتجلسه 12</t>
  </si>
  <si>
    <t>سطل ترک خورده و ریخته شد</t>
  </si>
  <si>
    <t>قالب رایگان Excel · stokexcel.com</t>
  </si>
  <si>
    <t>خلاصه</t>
  </si>
  <si>
    <t>طرز استفاده</t>
  </si>
  <si>
    <t>برگه ثبت‌شده (شماره برگه یکتا)</t>
  </si>
  <si>
    <t>1. اطلاعات کسب‌وکار و انبار را بالای برگه «برگه ورود و خروج» بنویسید.</t>
  </si>
  <si>
    <t>سطر کالای ثبت‌شده</t>
  </si>
  <si>
    <t>2. برای هر تراکنش شماره برگه را ادامه شماره قبلی بدهید؛ تاریخ، نوع برگه (ورود/خروج)، شماره رسید ارسال یا فاکتور در صورت وجود، علت تراکنش و طرف مقابل را وارد کنید.</t>
  </si>
  <si>
    <t>جمع مبلغ ورود (بهای تمام‌شده)</t>
  </si>
  <si>
    <t>3. اقلام را با کد کالا، نام کالا، واحد، مقدار و بهای تمام‌شده واحد بنویسید؛ مبلغ و جمع با فرمول به‌دست می‌آید. آن را چاپ کنید و به تحویل‌دهنده و تحویل‌گیرنده امضا بدهید.</t>
  </si>
  <si>
    <t>جمع مبلغ خروج (بهای تمام‌شده)</t>
  </si>
  <si>
    <t>4. هر قلم برگه را در این برگه «داده» به‌صورت سطری جدا و با همان شماره برگه اضافه کنید. به این ترتیب می‌توانید تمام تراکنش‌های یک کالا را با فیلتر ببینید.</t>
  </si>
  <si>
    <t>مبلغ ورود این ماه</t>
  </si>
  <si>
    <t>5. به‌روزرسانی موجودی باقی‌مانده را فراموش نکنید: مقدار برگه ورود را به ستون «ورودی» و مقدار برگه خروج را به ستون «خروجی» جدول موجودی خود اضافه کنید. برگه خلاصه، جمع مبلغ را بر اساس تراکنش می‌دهد.</t>
  </si>
  <si>
    <t>مبلغ خروج این ماه</t>
  </si>
  <si>
    <t>وقتی Excel کافی نیست: با Ofisx در فضای ابری، روی گوشی و خودکار →</t>
  </si>
  <si>
    <t>ورود از تولید</t>
  </si>
  <si>
    <t>انتقال از شعبه / انبار</t>
  </si>
  <si>
    <t>برگشت به تأمین‌کننده</t>
  </si>
  <si>
    <t>خروج به تولید / مصرف</t>
  </si>
  <si>
    <t>سایر</t>
  </si>
  <si>
    <t>کیلوگرم</t>
  </si>
  <si>
    <t>لیتر</t>
  </si>
  <si>
    <t>متر</t>
  </si>
  <si>
    <t>m²</t>
  </si>
  <si>
    <t>کارتن</t>
  </si>
  <si>
    <t>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</si>
</sst>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مقدار نامعتبر" error="لطفاً یک گزینه از فهرست انتخاب کنید." sqref="C9">
      <formula1>"ورود خرید,برگشت از مشتری,ورود از تولید,انتقال از شعبه / انبار,خروج فروش,برگشت به تأمین‌کننده,خروج به تولید / مصرف,انتقال به شعبه,خروج ضایعات / آسیب,سایر"</formula1>
    </dataValidation>
    <dataValidation type="list" allowBlank="1" showErrorMessage="1" errorTitle="مقدار نامعتبر" error="لطفاً یک گزینه از فهرست انتخاب کنید." sqref="D14:D27">
      <formula1>"عدد,کیلوگرم,لیتر,متر,m²,کارتن,بسته,جعبه,ست"</formula1>
    </dataValidation>
    <dataValidation type="list" allowBlank="1" showErrorMessage="1" errorTitle="مقدار نامعتبر" error="لطفاً یک گزینه از فهرست انتخاب کنید." sqref="G5">
      <formula1>"ورود,خروج"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"ورود"</formula>
    </cfRule>
  </conditionalFormatting>
  <conditionalFormatting sqref="C2:C300">
    <cfRule type="cellIs" dxfId="1" priority="1" operator="equal">
      <formula>"خروج"</formula>
    </cfRule>
  </conditionalFormatting>
  <conditionalFormatting sqref="D2:D300">
    <cfRule type="cellIs" dxfId="2" priority="1" operator="equal">
      <formula>"خروج ضایعات / آسیب"</formula>
    </cfRule>
  </conditionalFormatting>
  <dataValidations count="6">
    <dataValidation type="list" allowBlank="1" showErrorMessage="1" errorTitle="مقدار نامعتبر" error="لطفاً یک گزینه از فهرست انتخاب کنید." sqref="C10:C300">
      <formula1>"ورود,خروج"</formula1>
    </dataValidation>
    <dataValidation type="list" allowBlank="1" showErrorMessage="1" errorTitle="مقدار نامعتبر" error="لطفاً یک گزینه از فهرست انتخاب کنید." sqref="C2:C300">
      <formula1>"ورود,خروج"</formula1>
    </dataValidation>
    <dataValidation type="list" allowBlank="1" showErrorMessage="1" errorTitle="مقدار نامعتبر" error="لطفاً یک گزینه از فهرست انتخاب کنید." sqref="D10:D300">
      <formula1>"ورود خرید,برگشت از مشتری,ورود از تولید,انتقال از شعبه / انبار,خروج فروش,برگشت به تأمین‌کننده,خروج به تولید / مصرف,انتقال به شعبه,خروج ضایعات / آسیب,سایر"</formula1>
    </dataValidation>
    <dataValidation type="list" allowBlank="1" showErrorMessage="1" errorTitle="مقدار نامعتبر" error="لطفاً یک گزینه از فهرست انتخاب کنید." sqref="D2:D300">
      <formula1>"ورود خرید,برگشت از مشتری,ورود از تولید,انتقال از شعبه / انبار,خروج فروش,برگشت به تأمین‌کننده,خروج به تولید / مصرف,انتقال به شعبه,خروج ضایعات / آسیب,سایر"</formula1>
    </dataValidation>
    <dataValidation type="list" allowBlank="1" showErrorMessage="1" errorTitle="مقدار نامعتبر" error="لطفاً یک گزینه از فهرست انتخاب کنید." sqref="J10:J300">
      <formula1>"عدد,کیلوگرم,لیتر,متر,m²,کارتن,بسته,جعبه,ست"</formula1>
    </dataValidation>
    <dataValidation type="list" allowBlank="1" showErrorMessage="1" errorTitle="مقدار نامعتبر" error="لطفاً یک گزینه از فهرست انتخاب کنید." sqref="J2:J300">
      <formula1>"عدد,کیلوگرم,لیتر,متر,m²,کارتن,بسته,جعبه,ست"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1</v>
      </c>
    </row>
    <row r="3" spans="2:2" x14ac:dyDescent="0.25">
      <c r="B3" s="37" t="s">
        <v>74</v>
      </c>
    </row>
    <row r="5" spans="2:5" x14ac:dyDescent="0.25">
      <c r="B5" s="38" t="s">
        <v>75</v>
      </c>
      <c r="C5" s="39"/>
      <c r="E5" s="40" t="s">
        <v>76</v>
      </c>
    </row>
    <row r="6" ht="30" customHeight="1" spans="2:5" x14ac:dyDescent="0.25">
      <c r="B6" s="41" t="s">
        <v>77</v>
      </c>
      <c r="C6" s="42">
        <f>SUMPRODUCT(('داده'!A2:A300&lt;&gt;"")/COUNTIF('داده'!A2:A300,'داده'!A2:A300&amp;""))</f>
      </c>
      <c r="E6" s="43" t="s">
        <v>78</v>
      </c>
    </row>
    <row r="7" ht="30" customHeight="1" spans="2:5" x14ac:dyDescent="0.25">
      <c r="B7" s="41" t="s">
        <v>79</v>
      </c>
      <c r="C7" s="42">
        <f>COUNTA('داده'!H2:H300)</f>
      </c>
      <c r="E7" s="43" t="s">
        <v>80</v>
      </c>
    </row>
    <row r="8" ht="30" customHeight="1" spans="2:5" x14ac:dyDescent="0.25">
      <c r="B8" s="41" t="s">
        <v>81</v>
      </c>
      <c r="C8" s="44">
        <f>SUMIF('داده'!C2:C300,"ورود",'داده'!L2:L300)</f>
      </c>
      <c r="E8" s="43" t="s">
        <v>82</v>
      </c>
    </row>
    <row r="9" ht="30" customHeight="1" spans="2:5" x14ac:dyDescent="0.25">
      <c r="B9" s="41" t="s">
        <v>83</v>
      </c>
      <c r="C9" s="44">
        <f>SUMIF('داده'!C2:C300,"خروج",'داده'!L2:L300)</f>
      </c>
      <c r="E9" s="43" t="s">
        <v>84</v>
      </c>
    </row>
    <row r="10" ht="30" customHeight="1" spans="2:5" x14ac:dyDescent="0.25">
      <c r="B10" s="41" t="s">
        <v>85</v>
      </c>
      <c r="C10" s="44">
        <f>SUMIFS('داده'!L2:L300,'داده'!C2:C300,"ورود",'داده'!B2:B300,"&gt;="&amp;DATE(YEAR(TODAY()),MONTH(TODAY()),1),'داده'!B2:B300,"&lt;="&amp;EOMONTH(TODAY(),0))</f>
      </c>
      <c r="E10" s="43" t="s">
        <v>86</v>
      </c>
    </row>
    <row r="11" spans="2:3" x14ac:dyDescent="0.25">
      <c r="B11" s="41" t="s">
        <v>87</v>
      </c>
      <c r="C11" s="44">
        <f>SUMIFS('داده'!L2:L300,'داده'!C2:C300,"خروج",'داده'!B2:B300,"&gt;="&amp;DATE(YEAR(TODAY()),MONTH(TODAY()),1),'داده'!B2:B300,"&lt;="&amp;EOMONTH(TODAY(),0))</f>
      </c>
    </row>
    <row r="12" ht="24" customHeight="1" spans="2:5" x14ac:dyDescent="0.25">
      <c r="B12" s="41" t="s">
        <v>14</v>
      </c>
      <c r="C12" s="44">
        <f>SUMIF('داده'!D2:D300,"ورود خرید",'داده'!L2:L300)</f>
      </c>
      <c r="E12" s="45" t="s">
        <v>88</v>
      </c>
    </row>
    <row r="13" spans="2:3" x14ac:dyDescent="0.25">
      <c r="B13" s="41" t="s">
        <v>68</v>
      </c>
      <c r="C13" s="44">
        <f>SUMIF('داده'!D2:D300,"برگشت از مشتری",'داده'!L2:L300)</f>
      </c>
    </row>
    <row r="14" spans="2:3" x14ac:dyDescent="0.25">
      <c r="B14" s="41" t="s">
        <v>89</v>
      </c>
      <c r="C14" s="44">
        <f>SUMIF('داده'!D2:D300,"ورود از تولید",'داده'!L2:L300)</f>
      </c>
    </row>
    <row r="15" spans="2:3" x14ac:dyDescent="0.25">
      <c r="B15" s="41" t="s">
        <v>90</v>
      </c>
      <c r="C15" s="44">
        <f>SUMIF('داده'!D2:D300,"انتقال از شعبه / انبار",'داده'!L2:L300)</f>
      </c>
    </row>
    <row r="16" spans="2:3" x14ac:dyDescent="0.25">
      <c r="B16" s="41" t="s">
        <v>58</v>
      </c>
      <c r="C16" s="44">
        <f>SUMIF('داده'!D2:D300,"خروج فروش",'داده'!L2:L300)</f>
      </c>
    </row>
    <row r="17" spans="2:3" x14ac:dyDescent="0.25">
      <c r="B17" s="41" t="s">
        <v>91</v>
      </c>
      <c r="C17" s="44">
        <f>SUMIF('داده'!D2:D300,"برگشت به تأمین‌کننده",'داده'!L2:L300)</f>
      </c>
    </row>
    <row r="18" spans="2:3" x14ac:dyDescent="0.25">
      <c r="B18" s="41" t="s">
        <v>92</v>
      </c>
      <c r="C18" s="44">
        <f>SUMIF('داده'!D2:D300,"خروج به تولید / مصرف",'داده'!L2:L300)</f>
      </c>
    </row>
    <row r="19" spans="2:3" x14ac:dyDescent="0.25">
      <c r="B19" s="41" t="s">
        <v>63</v>
      </c>
      <c r="C19" s="44">
        <f>SUMIF('داده'!D2:D300,"انتقال به شعبه",'داده'!L2:L300)</f>
      </c>
    </row>
    <row r="20" spans="2:3" x14ac:dyDescent="0.25">
      <c r="B20" s="41" t="s">
        <v>71</v>
      </c>
      <c r="C20" s="44">
        <f>SUMIF('داده'!D2:D300,"خروج ضایعات / آسیب",'داده'!L2:L300)</f>
      </c>
    </row>
    <row r="21" spans="2:3" x14ac:dyDescent="0.25">
      <c r="B21" s="41" t="s">
        <v>93</v>
      </c>
      <c r="C21" s="44">
        <f>SUMIF('داده'!D2:D300,"سایر",'داده'!L2:L300)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94</v>
      </c>
    </row>
    <row r="4" spans="2:3" x14ac:dyDescent="0.25">
      <c r="B4" t="s">
        <v>89</v>
      </c>
      <c r="C4" t="s">
        <v>95</v>
      </c>
    </row>
    <row r="5" spans="2:3" x14ac:dyDescent="0.25">
      <c r="B5" t="s">
        <v>90</v>
      </c>
      <c r="C5" t="s">
        <v>96</v>
      </c>
    </row>
    <row r="6" spans="2:3" x14ac:dyDescent="0.25">
      <c r="B6" t="s">
        <v>58</v>
      </c>
      <c r="C6" t="s">
        <v>97</v>
      </c>
    </row>
    <row r="7" spans="2:3" x14ac:dyDescent="0.25">
      <c r="B7" t="s">
        <v>91</v>
      </c>
      <c r="C7" t="s">
        <v>98</v>
      </c>
    </row>
    <row r="8" spans="2:3" x14ac:dyDescent="0.25">
      <c r="B8" t="s">
        <v>92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99</v>
      </c>
    </row>
    <row r="11" spans="2:2" x14ac:dyDescent="0.25">
      <c r="B1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برگه ورود و خروج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