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mka i izdatnica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'Primka i izdatnica'!$B1:$I39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<sst xmlns="http://schemas.openxmlformats.org/spreadsheetml/2006/main" count="209" uniqueCount="101">
  <si>
    <t>NAZIV TVRTKE</t>
  </si>
  <si>
    <t>SKLADIŠNA PRIMKA / IZDATNICA</t>
  </si>
  <si>
    <t>Naziv / adresa skladišta</t>
  </si>
  <si>
    <t>Broj naloga</t>
  </si>
  <si>
    <t>DF-2026-0146</t>
  </si>
  <si>
    <t>Telefon</t>
  </si>
  <si>
    <t>Datum</t>
  </si>
  <si>
    <t>Skladištar</t>
  </si>
  <si>
    <t>Vrsta naloga</t>
  </si>
  <si>
    <t>Primka</t>
  </si>
  <si>
    <t>Broj dokumenta (otpremnica / račun)</t>
  </si>
  <si>
    <t>A-103015</t>
  </si>
  <si>
    <t>PODACI O PROMETU</t>
  </si>
  <si>
    <t>Razlog prometa</t>
  </si>
  <si>
    <t>Ulaz nabave</t>
  </si>
  <si>
    <t>Druga strana</t>
  </si>
  <si>
    <t>Aydın Hırdavat Toptan (dobavljač)</t>
  </si>
  <si>
    <t>Opis</t>
  </si>
  <si>
    <t>Narudžba iz rujna, 2. isporuka — ništa ne nedostaje</t>
  </si>
  <si>
    <t>Šifra artikla</t>
  </si>
  <si>
    <t>Naziv artikla</t>
  </si>
  <si>
    <t>Jedinica</t>
  </si>
  <si>
    <t>Količina</t>
  </si>
  <si>
    <t>Jedinični trošak</t>
  </si>
  <si>
    <t>Iznos</t>
  </si>
  <si>
    <t>Polica / Napomena</t>
  </si>
  <si>
    <t>HRD-0112</t>
  </si>
  <si>
    <t>Vijak 4×40 (kutija od 200)</t>
  </si>
  <si>
    <t>Kutija</t>
  </si>
  <si>
    <t>A-03</t>
  </si>
  <si>
    <t>HRD-0340</t>
  </si>
  <si>
    <t>Tipl 8 mm (paket od 100)</t>
  </si>
  <si>
    <t>Paket</t>
  </si>
  <si>
    <t>A-04</t>
  </si>
  <si>
    <t>BYA-0021</t>
  </si>
  <si>
    <t>Unutarnja boja 15 l, bijela</t>
  </si>
  <si>
    <t>Kom</t>
  </si>
  <si>
    <t>C-01</t>
  </si>
  <si>
    <t>Broj stavki</t>
  </si>
  <si>
    <t>UKUPNI IZNOS (trošak)</t>
  </si>
  <si>
    <t>PREDAO — Ime i prezime / Potpis</t>
  </si>
  <si>
    <t>PRIMIO — Ime i prezime / Potpis</t>
  </si>
  <si>
    <t>SKLADIŠTAR — Odobrenje</t>
  </si>
  <si>
    <t>Neka se zaliha ažurira sama pri svakom ulazu i izlazu: Ofisx Skladište i Prodaja →</t>
  </si>
  <si>
    <t>Besplatni predložak · stokexcel.com — ispunite svijetloplava polja i retke stavki; iznosi i zbrojevi računaju se formulama.</t>
  </si>
  <si>
    <t>Vrsta</t>
  </si>
  <si>
    <t>Broj dokumenta</t>
  </si>
  <si>
    <t>Predao</t>
  </si>
  <si>
    <t>Primio</t>
  </si>
  <si>
    <t>Napomena</t>
  </si>
  <si>
    <t>DF-2026-0141</t>
  </si>
  <si>
    <t>Aydın Hırdavat Toptan</t>
  </si>
  <si>
    <t>A-102871</t>
  </si>
  <si>
    <t>Kemal (otprema)</t>
  </si>
  <si>
    <t>Burak (skladište)</t>
  </si>
  <si>
    <t/>
  </si>
  <si>
    <t>DF-2026-0142</t>
  </si>
  <si>
    <t>Izdatnica</t>
  </si>
  <si>
    <t>Izlaz prodajom</t>
  </si>
  <si>
    <t>Demir Yapı</t>
  </si>
  <si>
    <t>S-000417</t>
  </si>
  <si>
    <t>Ali Demir</t>
  </si>
  <si>
    <t>DF-2026-0143</t>
  </si>
  <si>
    <t>Prijenos u poslovnicu</t>
  </si>
  <si>
    <t>Poslovnica Çarşı</t>
  </si>
  <si>
    <t>Selin (poslovnica)</t>
  </si>
  <si>
    <t>Primka u drugoj poslovnici DF-Ç-0088</t>
  </si>
  <si>
    <t>DF-2026-0144</t>
  </si>
  <si>
    <t>Povrat kupca</t>
  </si>
  <si>
    <t>Kutija udubljena, može se prodati</t>
  </si>
  <si>
    <t>DF-2026-0145</t>
  </si>
  <si>
    <t>Izlaz zbog kala / oštećenja</t>
  </si>
  <si>
    <t>Zapisnik 12</t>
  </si>
  <si>
    <t>Kanta napuknuta, prolivena</t>
  </si>
  <si>
    <t>Skladišna primka i izdatnica</t>
  </si>
  <si>
    <t>Besplatni Excel predložak · stokexcel.com</t>
  </si>
  <si>
    <t>SAŽETAK</t>
  </si>
  <si>
    <t>KAKO KORISTITI?</t>
  </si>
  <si>
    <t>Evidentirani nalozi (jedinstveni broj naloga)</t>
  </si>
  <si>
    <t>1. Na vrh kartice "Primka i izdatnica" upišite podatke o tvrtki i skladištu.</t>
  </si>
  <si>
    <t>Evidentirani retci stavki</t>
  </si>
  <si>
    <t>2. Za svaki promet dodijelite broj naloga koji nastavlja prethodni; unesite datum, vrstu naloga (Primka/Izdatnica), po potrebi broj otpremnice ili računa, razlog prometa i drugu stranu.</t>
  </si>
  <si>
    <t>Ukupan iznos primki (trošak)</t>
  </si>
  <si>
    <t>3. Stavke upišite sa šifrom artikla, nazivom, jedinicom, količinom i jediničnim troškom; iznos i zbroj dobivaju se formulom. Ispišite i dajte potpisati onome tko predaje i onome tko prima.</t>
  </si>
  <si>
    <t>Ukupan iznos izdatnica (trošak)</t>
  </si>
  <si>
    <t>4. SVAKU STAVKU naloga dodajte na ovu karticu "Podaci" kao zaseban redak, s istim brojem naloga. Tako filtrom vidite sav promet jednog artikla.</t>
  </si>
  <si>
    <t>Iznos primki ovaj mjesec</t>
  </si>
  <si>
    <t>5. Ne zaboravite ažurirati preostalu zalihu: količinu s primke dodajte u stupac "Ulaz" svoje tablice zaliha, a količinu s izdatnice u stupac "Izlaz". Kartica Sažetak daje ukupni iznos po vrsti prometa.</t>
  </si>
  <si>
    <t>Iznos izdatnica ovaj mjesec</t>
  </si>
  <si>
    <t>Kad Excel više ne dostaje: Ofisx u oblaku, na mobitelu, automatski →</t>
  </si>
  <si>
    <t>Ulaz iz proizvodnje</t>
  </si>
  <si>
    <t>Prijenos iz poslovnice / skladišta</t>
  </si>
  <si>
    <t>Povrat dobavljaču</t>
  </si>
  <si>
    <t>Izlaz u proizvodnju / potrošnju</t>
  </si>
  <si>
    <t>Ostalo</t>
  </si>
  <si>
    <t>Kg</t>
  </si>
  <si>
    <t>L</t>
  </si>
  <si>
    <t>Metar</t>
  </si>
  <si>
    <t>m²</t>
  </si>
  <si>
    <t>Karton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</si>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</sst>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Nevažeća vrijednost" error="Odaberite jednu opciju s popisa." sqref="C9">
      <formula1>"Ulaz nabave,Povrat kupca,Ulaz iz proizvodnje,Prijenos iz poslovnice / skladišta,Izlaz prodajom,Povrat dobavljaču,Izlaz u proizvodnju / potrošnju,Prijenos u poslovnicu,Izlaz zbog kala / oštećenja,Ostalo"</formula1>
    </dataValidation>
    <dataValidation type="list" allowBlank="1" showErrorMessage="1" errorTitle="Nevažeća vrijednost" error="Odaberite jednu opciju s popisa." sqref="D14:D27">
      <formula1>"Kom,Kg,L,Metar,m²,Karton,Paket,Kutija,Komplet"</formula1>
    </dataValidation>
    <dataValidation type="list" allowBlank="1" showErrorMessage="1" errorTitle="Nevažeća vrijednost" error="Odaberite jednu opciju s popisa." sqref="G5">
      <formula1>"Primka,Izdatnica"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13</v>
      </c>
      <c r="E1" s="25" t="s">
        <v>15</v>
      </c>
      <c r="F1" s="25" t="s">
        <v>46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47</v>
      </c>
      <c r="N1" s="25" t="s">
        <v>48</v>
      </c>
      <c r="O1" s="25" t="s">
        <v>49</v>
      </c>
    </row>
    <row r="2" spans="1:15" x14ac:dyDescent="0.25">
      <c r="A2" s="26" t="s">
        <v>50</v>
      </c>
      <c r="B2" s="27">
        <v>46287</v>
      </c>
      <c r="C2" s="26" t="s">
        <v>9</v>
      </c>
      <c r="D2" s="28" t="s">
        <v>14</v>
      </c>
      <c r="E2" s="28" t="s">
        <v>51</v>
      </c>
      <c r="F2" s="26" t="s">
        <v>52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53</v>
      </c>
      <c r="N2" s="28" t="s">
        <v>54</v>
      </c>
      <c r="O2" s="28" t="s">
        <v>55</v>
      </c>
    </row>
    <row r="3" spans="1:15" x14ac:dyDescent="0.25">
      <c r="A3" s="31" t="s">
        <v>50</v>
      </c>
      <c r="B3" s="32">
        <v>46287</v>
      </c>
      <c r="C3" s="31" t="s">
        <v>9</v>
      </c>
      <c r="D3" s="33" t="s">
        <v>14</v>
      </c>
      <c r="E3" s="33" t="s">
        <v>51</v>
      </c>
      <c r="F3" s="31" t="s">
        <v>52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53</v>
      </c>
      <c r="N3" s="33" t="s">
        <v>54</v>
      </c>
      <c r="O3" s="33" t="s">
        <v>55</v>
      </c>
    </row>
    <row r="4" spans="1:15" x14ac:dyDescent="0.25">
      <c r="A4" s="26" t="s">
        <v>56</v>
      </c>
      <c r="B4" s="27">
        <v>46288</v>
      </c>
      <c r="C4" s="26" t="s">
        <v>57</v>
      </c>
      <c r="D4" s="28" t="s">
        <v>58</v>
      </c>
      <c r="E4" s="28" t="s">
        <v>59</v>
      </c>
      <c r="F4" s="26" t="s">
        <v>60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54</v>
      </c>
      <c r="N4" s="28" t="s">
        <v>61</v>
      </c>
      <c r="O4" s="28" t="s">
        <v>55</v>
      </c>
    </row>
    <row r="5" spans="1:15" x14ac:dyDescent="0.25">
      <c r="A5" s="31" t="s">
        <v>62</v>
      </c>
      <c r="B5" s="32">
        <v>46289</v>
      </c>
      <c r="C5" s="31" t="s">
        <v>57</v>
      </c>
      <c r="D5" s="33" t="s">
        <v>63</v>
      </c>
      <c r="E5" s="33" t="s">
        <v>64</v>
      </c>
      <c r="F5" s="31" t="s">
        <v>55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54</v>
      </c>
      <c r="N5" s="33" t="s">
        <v>65</v>
      </c>
      <c r="O5" s="33" t="s">
        <v>66</v>
      </c>
    </row>
    <row r="6" spans="1:15" x14ac:dyDescent="0.25">
      <c r="A6" s="26" t="s">
        <v>67</v>
      </c>
      <c r="B6" s="27">
        <v>46290</v>
      </c>
      <c r="C6" s="26" t="s">
        <v>9</v>
      </c>
      <c r="D6" s="28" t="s">
        <v>68</v>
      </c>
      <c r="E6" s="28" t="s">
        <v>59</v>
      </c>
      <c r="F6" s="26" t="s">
        <v>60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61</v>
      </c>
      <c r="N6" s="28" t="s">
        <v>54</v>
      </c>
      <c r="O6" s="28" t="s">
        <v>69</v>
      </c>
    </row>
    <row r="7" spans="1:15" x14ac:dyDescent="0.25">
      <c r="A7" s="31" t="s">
        <v>70</v>
      </c>
      <c r="B7" s="32">
        <v>46291</v>
      </c>
      <c r="C7" s="31" t="s">
        <v>57</v>
      </c>
      <c r="D7" s="33" t="s">
        <v>71</v>
      </c>
      <c r="E7" s="33" t="s">
        <v>55</v>
      </c>
      <c r="F7" s="31" t="s">
        <v>72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54</v>
      </c>
      <c r="N7" s="33" t="s">
        <v>55</v>
      </c>
      <c r="O7" s="33" t="s">
        <v>73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51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53</v>
      </c>
      <c r="N8" s="28" t="s">
        <v>54</v>
      </c>
      <c r="O8" s="28" t="s">
        <v>55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51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53</v>
      </c>
      <c r="N9" s="33" t="s">
        <v>54</v>
      </c>
      <c r="O9" s="33" t="s">
        <v>55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51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53</v>
      </c>
      <c r="N10" s="28" t="s">
        <v>54</v>
      </c>
      <c r="O10" s="28" t="s">
        <v>55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"Primka"</formula>
    </cfRule>
  </conditionalFormatting>
  <conditionalFormatting sqref="C2:C300">
    <cfRule type="cellIs" dxfId="1" priority="1" operator="equal">
      <formula>"Izdatnica"</formula>
    </cfRule>
  </conditionalFormatting>
  <conditionalFormatting sqref="D2:D300">
    <cfRule type="cellIs" dxfId="2" priority="1" operator="equal">
      <formula>"Izlaz zbog kala / oštećenja"</formula>
    </cfRule>
  </conditionalFormatting>
  <dataValidations count="6">
    <dataValidation type="list" allowBlank="1" showErrorMessage="1" errorTitle="Nevažeća vrijednost" error="Odaberite jednu opciju s popisa." sqref="C10:C300">
      <formula1>"Primka,Izdatnica"</formula1>
    </dataValidation>
    <dataValidation type="list" allowBlank="1" showErrorMessage="1" errorTitle="Nevažeća vrijednost" error="Odaberite jednu opciju s popisa." sqref="C2:C300">
      <formula1>"Primka,Izdatnica"</formula1>
    </dataValidation>
    <dataValidation type="list" allowBlank="1" showErrorMessage="1" errorTitle="Nevažeća vrijednost" error="Odaberite jednu opciju s popisa." sqref="D10:D300">
      <formula1>"Ulaz nabave,Povrat kupca,Ulaz iz proizvodnje,Prijenos iz poslovnice / skladišta,Izlaz prodajom,Povrat dobavljaču,Izlaz u proizvodnju / potrošnju,Prijenos u poslovnicu,Izlaz zbog kala / oštećenja,Ostalo"</formula1>
    </dataValidation>
    <dataValidation type="list" allowBlank="1" showErrorMessage="1" errorTitle="Nevažeća vrijednost" error="Odaberite jednu opciju s popisa." sqref="D2:D300">
      <formula1>"Ulaz nabave,Povrat kupca,Ulaz iz proizvodnje,Prijenos iz poslovnice / skladišta,Izlaz prodajom,Povrat dobavljaču,Izlaz u proizvodnju / potrošnju,Prijenos u poslovnicu,Izlaz zbog kala / oštećenja,Ostalo"</formula1>
    </dataValidation>
    <dataValidation type="list" allowBlank="1" showErrorMessage="1" errorTitle="Nevažeća vrijednost" error="Odaberite jednu opciju s popisa." sqref="J10:J300">
      <formula1>"Kom,Kg,L,Metar,m²,Karton,Paket,Kutija,Komplet"</formula1>
    </dataValidation>
    <dataValidation type="list" allowBlank="1" showErrorMessage="1" errorTitle="Nevažeća vrijednost" error="Odaberite jednu opciju s popisa." sqref="J2:J300">
      <formula1>"Kom,Kg,L,Metar,m²,Karton,Paket,Kutija,Komplet"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74</v>
      </c>
    </row>
    <row r="3" spans="2:2" x14ac:dyDescent="0.25">
      <c r="B3" s="37" t="s">
        <v>75</v>
      </c>
    </row>
    <row r="5" spans="2:5" x14ac:dyDescent="0.25">
      <c r="B5" s="38" t="s">
        <v>76</v>
      </c>
      <c r="C5" s="39"/>
      <c r="E5" s="40" t="s">
        <v>77</v>
      </c>
    </row>
    <row r="6" ht="30" customHeight="1" spans="2:5" x14ac:dyDescent="0.25">
      <c r="B6" s="41" t="s">
        <v>78</v>
      </c>
      <c r="C6" s="42">
        <f>SUMPRODUCT(('Podaci'!A2:A300&lt;&gt;"")/COUNTIF('Podaci'!A2:A300,'Podaci'!A2:A300&amp;""))</f>
      </c>
      <c r="E6" s="43" t="s">
        <v>79</v>
      </c>
    </row>
    <row r="7" ht="30" customHeight="1" spans="2:5" x14ac:dyDescent="0.25">
      <c r="B7" s="41" t="s">
        <v>80</v>
      </c>
      <c r="C7" s="42">
        <f>COUNTA('Podaci'!H2:H300)</f>
      </c>
      <c r="E7" s="43" t="s">
        <v>81</v>
      </c>
    </row>
    <row r="8" ht="30" customHeight="1" spans="2:5" x14ac:dyDescent="0.25">
      <c r="B8" s="41" t="s">
        <v>82</v>
      </c>
      <c r="C8" s="44">
        <f>SUMIF('Podaci'!C2:C300,"Primka",'Podaci'!L2:L300)</f>
      </c>
      <c r="E8" s="43" t="s">
        <v>83</v>
      </c>
    </row>
    <row r="9" ht="30" customHeight="1" spans="2:5" x14ac:dyDescent="0.25">
      <c r="B9" s="41" t="s">
        <v>84</v>
      </c>
      <c r="C9" s="44">
        <f>SUMIF('Podaci'!C2:C300,"Izdatnica",'Podaci'!L2:L300)</f>
      </c>
      <c r="E9" s="43" t="s">
        <v>85</v>
      </c>
    </row>
    <row r="10" ht="30" customHeight="1" spans="2:5" x14ac:dyDescent="0.25">
      <c r="B10" s="41" t="s">
        <v>86</v>
      </c>
      <c r="C10" s="44">
        <f>SUMIFS('Podaci'!L2:L300,'Podaci'!C2:C300,"Primka",'Podaci'!B2:B300,"&gt;="&amp;DATE(YEAR(TODAY()),MONTH(TODAY()),1),'Podaci'!B2:B300,"&lt;="&amp;EOMONTH(TODAY(),0))</f>
      </c>
      <c r="E10" s="43" t="s">
        <v>87</v>
      </c>
    </row>
    <row r="11" spans="2:3" x14ac:dyDescent="0.25">
      <c r="B11" s="41" t="s">
        <v>88</v>
      </c>
      <c r="C11" s="44">
        <f>SUMIFS('Podaci'!L2:L300,'Podaci'!C2:C300,"Izdatnica",'Podaci'!B2:B300,"&gt;="&amp;DATE(YEAR(TODAY()),MONTH(TODAY()),1),'Podaci'!B2:B300,"&lt;="&amp;EOMONTH(TODAY(),0))</f>
      </c>
    </row>
    <row r="12" ht="24" customHeight="1" spans="2:5" x14ac:dyDescent="0.25">
      <c r="B12" s="41" t="s">
        <v>14</v>
      </c>
      <c r="C12" s="44">
        <f>SUMIF('Podaci'!D2:D300,"Ulaz nabave",'Podaci'!L2:L300)</f>
      </c>
      <c r="E12" s="45" t="s">
        <v>89</v>
      </c>
    </row>
    <row r="13" spans="2:3" x14ac:dyDescent="0.25">
      <c r="B13" s="41" t="s">
        <v>68</v>
      </c>
      <c r="C13" s="44">
        <f>SUMIF('Podaci'!D2:D300,"Povrat kupca",'Podaci'!L2:L300)</f>
      </c>
    </row>
    <row r="14" spans="2:3" x14ac:dyDescent="0.25">
      <c r="B14" s="41" t="s">
        <v>90</v>
      </c>
      <c r="C14" s="44">
        <f>SUMIF('Podaci'!D2:D300,"Ulaz iz proizvodnje",'Podaci'!L2:L300)</f>
      </c>
    </row>
    <row r="15" spans="2:3" x14ac:dyDescent="0.25">
      <c r="B15" s="41" t="s">
        <v>91</v>
      </c>
      <c r="C15" s="44">
        <f>SUMIF('Podaci'!D2:D300,"Prijenos iz poslovnice / skladišta",'Podaci'!L2:L300)</f>
      </c>
    </row>
    <row r="16" spans="2:3" x14ac:dyDescent="0.25">
      <c r="B16" s="41" t="s">
        <v>58</v>
      </c>
      <c r="C16" s="44">
        <f>SUMIF('Podaci'!D2:D300,"Izlaz prodajom",'Podaci'!L2:L300)</f>
      </c>
    </row>
    <row r="17" spans="2:3" x14ac:dyDescent="0.25">
      <c r="B17" s="41" t="s">
        <v>92</v>
      </c>
      <c r="C17" s="44">
        <f>SUMIF('Podaci'!D2:D300,"Povrat dobavljaču",'Podaci'!L2:L300)</f>
      </c>
    </row>
    <row r="18" spans="2:3" x14ac:dyDescent="0.25">
      <c r="B18" s="41" t="s">
        <v>93</v>
      </c>
      <c r="C18" s="44">
        <f>SUMIF('Podaci'!D2:D300,"Izlaz u proizvodnju / potrošnju",'Podaci'!L2:L300)</f>
      </c>
    </row>
    <row r="19" spans="2:3" x14ac:dyDescent="0.25">
      <c r="B19" s="41" t="s">
        <v>63</v>
      </c>
      <c r="C19" s="44">
        <f>SUMIF('Podaci'!D2:D300,"Prijenos u poslovnicu",'Podaci'!L2:L300)</f>
      </c>
    </row>
    <row r="20" spans="2:3" x14ac:dyDescent="0.25">
      <c r="B20" s="41" t="s">
        <v>71</v>
      </c>
      <c r="C20" s="44">
        <f>SUMIF('Podaci'!D2:D300,"Izlaz zbog kala / oštećenja",'Podaci'!L2:L300)</f>
      </c>
    </row>
    <row r="21" spans="2:3" x14ac:dyDescent="0.25">
      <c r="B21" s="41" t="s">
        <v>94</v>
      </c>
      <c r="C21" s="44">
        <f>SUMIF('Podaci'!D2:D300,"Ostalo",'Podaci'!L2:L300)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13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57</v>
      </c>
      <c r="B3" t="s">
        <v>68</v>
      </c>
      <c r="C3" t="s">
        <v>95</v>
      </c>
    </row>
    <row r="4" spans="2:3" x14ac:dyDescent="0.25">
      <c r="B4" t="s">
        <v>90</v>
      </c>
      <c r="C4" t="s">
        <v>96</v>
      </c>
    </row>
    <row r="5" spans="2:3" x14ac:dyDescent="0.25">
      <c r="B5" t="s">
        <v>91</v>
      </c>
      <c r="C5" t="s">
        <v>97</v>
      </c>
    </row>
    <row r="6" spans="2:3" x14ac:dyDescent="0.25">
      <c r="B6" t="s">
        <v>58</v>
      </c>
      <c r="C6" t="s">
        <v>98</v>
      </c>
    </row>
    <row r="7" spans="2:3" x14ac:dyDescent="0.25">
      <c r="B7" t="s">
        <v>92</v>
      </c>
      <c r="C7" t="s">
        <v>99</v>
      </c>
    </row>
    <row r="8" spans="2:3" x14ac:dyDescent="0.25">
      <c r="B8" t="s">
        <v>93</v>
      </c>
      <c r="C8" t="s">
        <v>32</v>
      </c>
    </row>
    <row r="9" spans="2:3" x14ac:dyDescent="0.25">
      <c r="B9" t="s">
        <v>63</v>
      </c>
      <c r="C9" t="s">
        <v>28</v>
      </c>
    </row>
    <row r="10" spans="2:3" x14ac:dyDescent="0.25">
      <c r="B10" t="s">
        <v>71</v>
      </c>
      <c r="C10" t="s">
        <v>100</v>
      </c>
    </row>
    <row r="11" spans="2:2" x14ac:dyDescent="0.25">
      <c r="B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Primka i izdatnica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