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itansi Uang Muka" state="visible" r:id="rId4"/>
    <sheet sheetId="2" name="Data" state="visible" r:id="rId5"/>
    <sheet sheetId="3" name="Ringkasan" state="visible" r:id="rId6"/>
    <sheet sheetId="4" name="Daftar" state="visible" r:id="rId7"/>
  </sheets>
  <definedNames>
    <definedName name="_xlnm.Print_Area" localSheetId="0">'Kuitansi Uang Muka'!$B1:$F21</definedName>
  </definedNames>
  <calcPr calcId="171027" fullCalcOnLoad="1"/>
</workbook>
</file>

<file path=xl/sharedStrings.xml><?xml version="1.0" encoding="utf-8"?>
<sst xmlns="http://schemas.openxmlformats.org/spreadsheetml/2006/main" count="106" uniqueCount="77">
  <si>
    <t>NAMA USAHA</t>
  </si>
  <si>
    <t>KUITANSI UANG MUKA</t>
  </si>
  <si>
    <t>Alamat · Telepon</t>
  </si>
  <si>
    <t>No. Kuitansi</t>
  </si>
  <si>
    <t>AV-0024</t>
  </si>
  <si>
    <t>UANG MUKA KARYAWAN — minta tanda tangan dan simpan di usaha</t>
  </si>
  <si>
    <t>Tanggal</t>
  </si>
  <si>
    <t>Nama lengkap karyawan</t>
  </si>
  <si>
    <t>Ayşe Demir</t>
  </si>
  <si>
    <t>Jabatan / bagian</t>
  </si>
  <si>
    <t>Konsultan penjualan</t>
  </si>
  <si>
    <t>Jumlah (angka)</t>
  </si>
  <si>
    <t>Cara pembayaran</t>
  </si>
  <si>
    <t>Transfer Bank</t>
  </si>
  <si>
    <t>Jumlah (huruf)</t>
  </si>
  <si>
    <t>Dua ribu lima ratus Lira Turki saja</t>
  </si>
  <si>
    <t>Alasan uang muka</t>
  </si>
  <si>
    <t>Uang muka gaji</t>
  </si>
  <si>
    <t>Rencana pengembalian</t>
  </si>
  <si>
    <t>Dipotong sekaligus dari gaji Oktober 2026</t>
  </si>
  <si>
    <t>Uang muka terbuka sebelumnya</t>
  </si>
  <si>
    <t>Saya telah menerima jumlah yang tertulis di atas sebagai uang muka atas upah saya, dan saya setuju jumlah tersebut dipotong dari upah saya sesuai rencana pengembalian yang tertulis.</t>
  </si>
  <si>
    <t>KARYAWAN PENERIMA — Nama / Tanda Tangan</t>
  </si>
  <si>
    <t>PEMBAYAR — Pejabat Berwenang / Tanda Tangan / Stempel</t>
  </si>
  <si>
    <t>Catat biaya dan pengeluaran kas lewat ponsel, laporan kas jadi otomatis — Ofisx →</t>
  </si>
  <si>
    <t>Templat gratis · stokexcel.com — tambahkan juga setiap uang muka ke tab "Data". Untuk pencatatan di penggajian dan pemotongan, konsultasikan dengan akuntan Anda.</t>
  </si>
  <si>
    <t>Karyawan</t>
  </si>
  <si>
    <t>Transaksi</t>
  </si>
  <si>
    <t>Periode Gaji</t>
  </si>
  <si>
    <t>Keterangan</t>
  </si>
  <si>
    <t>Cara Pembayaran</t>
  </si>
  <si>
    <t>Jumlah</t>
  </si>
  <si>
    <t>No. Dokumen</t>
  </si>
  <si>
    <t>Dampak ke Saldo</t>
  </si>
  <si>
    <t>Sisa Uang Muka (karyawan)</t>
  </si>
  <si>
    <t>Status Terkini</t>
  </si>
  <si>
    <t>Mehmet Aras</t>
  </si>
  <si>
    <t>Uang muka diberikan</t>
  </si>
  <si>
    <t>September 2026</t>
  </si>
  <si>
    <t>Untuk sewa rumah; 2 cicilan sama besar dari gaji September dan Oktober</t>
  </si>
  <si>
    <t>Tunai</t>
  </si>
  <si>
    <t>AV-0021</t>
  </si>
  <si>
    <t>AV-0022</t>
  </si>
  <si>
    <t>Can Yılmaz</t>
  </si>
  <si>
    <t>Biaya kesehatan darurat</t>
  </si>
  <si>
    <t>AV-0023</t>
  </si>
  <si>
    <t>Pengembalian tunai</t>
  </si>
  <si>
    <t>Dikembalikan seluruhnya secara langsung (kuitansi penerimaan)</t>
  </si>
  <si>
    <t>A-0143</t>
  </si>
  <si>
    <t>Dipotong dari gaji</t>
  </si>
  <si>
    <t>Cicilan ke-1, dari gaji September</t>
  </si>
  <si>
    <t>Penggajian 09/2026</t>
  </si>
  <si>
    <t>Seluruhnya, dari gaji September</t>
  </si>
  <si>
    <t>Oktober 2026</t>
  </si>
  <si>
    <t>Uang muka gaji; sekaligus dari gaji Oktober</t>
  </si>
  <si>
    <t>Pencatatan Uang Muka Karyawan</t>
  </si>
  <si>
    <t>Template Excel gratis · stokexcel.com</t>
  </si>
  <si>
    <t>RINGKASAN</t>
  </si>
  <si>
    <t>CARA PAKAI</t>
  </si>
  <si>
    <t>Karyawan penerima uang muka (unik)</t>
  </si>
  <si>
    <t>1. Setiap kali memberi uang muka, isi dan cetak tab "Kuitansi Uang Muka", lalu minta karyawan menandatanganinya; tulis rencana pengembalian di kuitansi.</t>
  </si>
  <si>
    <t>Karyawan dengan uang muka terbuka</t>
  </si>
  <si>
    <t>2. Tambahkan uang muka yang sama ke tab "Data" ini sebagai satu baris "Uang muka diberikan": tanggal, karyawan, periode gaji, jumlah, dan no. kuitansi.</t>
  </si>
  <si>
    <t>Total uang muka terbuka</t>
  </si>
  <si>
    <t>3. Pada hari membayar gaji, input jumlah yang dipotong sebagai "Dipotong dari gaji"; jika karyawan mengembalikan secara langsung, input sebagai baris "Pengembalian tunai".</t>
  </si>
  <si>
    <t>Uang muka diberikan (total)</t>
  </si>
  <si>
    <t>4. Kolom Sisa Uang Muka menghitung saldo tiap karyawan dari baris-barisnya sendiri; Status Terkini hanya menampilkan TERBUKA / LUNAS di baris terakhir orang tersebut.</t>
  </si>
  <si>
    <t>Dipotong dari gaji (total)</t>
  </si>
  <si>
    <t>5. Tulis nama karyawan SAMA PERSIS di setiap baris (mis. "Ayşe Demir"); saat kolom Status Terkini difilter "TERBUKA", semua orang yang uang mukanya belum lunas akan tampil.</t>
  </si>
  <si>
    <t>Dikembalikan tunai (total)</t>
  </si>
  <si>
    <t>Uang muka diberikan bulan ini</t>
  </si>
  <si>
    <t>Saat Excel tidak cukup: Ofisx di cloud, dari ponsel, otomatis →</t>
  </si>
  <si>
    <t>Dipotong dari gaji bulan ini</t>
  </si>
  <si>
    <t>Kartu kredit</t>
  </si>
  <si>
    <t>Cek</t>
  </si>
  <si>
    <t>Surat Promes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</si>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</sst>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Nilai tidak valid" error="Silakan pilih salah satu opsi dari daftar." sqref="E8">
      <formula1>"Tunai,Transfer Bank,Kartu kredit,Cek,Surat Promes,Lainnya"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30</v>
      </c>
      <c r="G1" s="17" t="s">
        <v>31</v>
      </c>
      <c r="H1" s="17" t="s">
        <v>32</v>
      </c>
      <c r="I1" s="17" t="s">
        <v>33</v>
      </c>
      <c r="J1" s="17" t="s">
        <v>34</v>
      </c>
      <c r="K1" s="17" t="s">
        <v>35</v>
      </c>
    </row>
    <row r="2" spans="1:11" x14ac:dyDescent="0.25">
      <c r="A2" s="18">
        <v>46267</v>
      </c>
      <c r="B2" s="19" t="s">
        <v>36</v>
      </c>
      <c r="C2" s="19" t="s">
        <v>37</v>
      </c>
      <c r="D2" s="20" t="s">
        <v>38</v>
      </c>
      <c r="E2" s="19" t="s">
        <v>39</v>
      </c>
      <c r="F2" s="19" t="s">
        <v>40</v>
      </c>
      <c r="G2" s="21">
        <v>6000</v>
      </c>
      <c r="H2" s="20" t="s">
        <v>41</v>
      </c>
      <c r="I2" s="21">
        <f>IF(OR(B2="",G2=""),"",IF(C2="Uang muka diberikan",G2,-G2))</f>
      </c>
      <c r="J2" s="21">
        <f>IF(B2="","",SUMIFS($I$2:$I2,$B$2:$B2,B2))</f>
      </c>
      <c r="K2" s="20">
        <f>IF(B2="","",IF(COUNTIF($B2:$B$300,B2)&gt;1,"",IF(J2&gt;0.004,"TERBUKA",IF(J2&lt;-0.004,"POTONGAN BERLEBIH","DITUTUP"))))</f>
      </c>
    </row>
    <row r="3" spans="1:11" x14ac:dyDescent="0.25">
      <c r="A3" s="22">
        <v>46270</v>
      </c>
      <c r="B3" s="23" t="s">
        <v>8</v>
      </c>
      <c r="C3" s="23" t="s">
        <v>37</v>
      </c>
      <c r="D3" s="24" t="s">
        <v>38</v>
      </c>
      <c r="E3" s="23" t="s">
        <v>17</v>
      </c>
      <c r="F3" s="23" t="s">
        <v>13</v>
      </c>
      <c r="G3" s="25">
        <v>3000</v>
      </c>
      <c r="H3" s="24" t="s">
        <v>42</v>
      </c>
      <c r="I3" s="25">
        <f>IF(OR(B3="",G3=""),"",IF(C3="Uang muka diberikan",G3,-G3))</f>
      </c>
      <c r="J3" s="25">
        <f>IF(B3="","",SUMIFS($I$2:$I3,$B$2:$B3,B3))</f>
      </c>
      <c r="K3" s="24">
        <f>IF(B3="","",IF(COUNTIF($B3:$B$300,B3)&gt;1,"",IF(J3&gt;0.004,"TERBUKA",IF(J3&lt;-0.004,"POTONGAN BERLEBIH","DITUTUP"))))</f>
      </c>
    </row>
    <row r="4" spans="1:11" x14ac:dyDescent="0.25">
      <c r="A4" s="18">
        <v>46277</v>
      </c>
      <c r="B4" s="19" t="s">
        <v>43</v>
      </c>
      <c r="C4" s="19" t="s">
        <v>37</v>
      </c>
      <c r="D4" s="20" t="s">
        <v>38</v>
      </c>
      <c r="E4" s="19" t="s">
        <v>44</v>
      </c>
      <c r="F4" s="19" t="s">
        <v>40</v>
      </c>
      <c r="G4" s="21">
        <v>2000</v>
      </c>
      <c r="H4" s="20" t="s">
        <v>45</v>
      </c>
      <c r="I4" s="21">
        <f>IF(OR(B4="",G4=""),"",IF(C4="Uang muka diberikan",G4,-G4))</f>
      </c>
      <c r="J4" s="21">
        <f>IF(B4="","",SUMIFS($I$2:$I4,$B$2:$B4,B4))</f>
      </c>
      <c r="K4" s="20">
        <f>IF(B4="","",IF(COUNTIF($B4:$B$300,B4)&gt;1,"",IF(J4&gt;0.004,"TERBUKA",IF(J4&lt;-0.004,"POTONGAN BERLEBIH","DITUTUP"))))</f>
      </c>
    </row>
    <row r="5" spans="1:11" x14ac:dyDescent="0.25">
      <c r="A5" s="22">
        <v>46291</v>
      </c>
      <c r="B5" s="23" t="s">
        <v>43</v>
      </c>
      <c r="C5" s="23" t="s">
        <v>46</v>
      </c>
      <c r="D5" s="24" t="s">
        <v>38</v>
      </c>
      <c r="E5" s="23" t="s">
        <v>47</v>
      </c>
      <c r="F5" s="23" t="s">
        <v>40</v>
      </c>
      <c r="G5" s="25">
        <v>2000</v>
      </c>
      <c r="H5" s="24" t="s">
        <v>48</v>
      </c>
      <c r="I5" s="25">
        <f>IF(OR(B5="",G5=""),"",IF(C5="Uang muka diberikan",G5,-G5))</f>
      </c>
      <c r="J5" s="25">
        <f>IF(B5="","",SUMIFS($I$2:$I5,$B$2:$B5,B5))</f>
      </c>
      <c r="K5" s="24">
        <f>IF(B5="","",IF(COUNTIF($B5:$B$300,B5)&gt;1,"",IF(J5&gt;0.004,"TERBUKA",IF(J5&lt;-0.004,"POTONGAN BERLEBIH","DITUTUP"))))</f>
      </c>
    </row>
    <row r="6" spans="1:11" x14ac:dyDescent="0.25">
      <c r="A6" s="18">
        <v>46295</v>
      </c>
      <c r="B6" s="19" t="s">
        <v>36</v>
      </c>
      <c r="C6" s="19" t="s">
        <v>49</v>
      </c>
      <c r="D6" s="20" t="s">
        <v>38</v>
      </c>
      <c r="E6" s="19" t="s">
        <v>50</v>
      </c>
      <c r="F6" s="19"/>
      <c r="G6" s="21">
        <v>3000</v>
      </c>
      <c r="H6" s="20" t="s">
        <v>51</v>
      </c>
      <c r="I6" s="21">
        <f>IF(OR(B6="",G6=""),"",IF(C6="Uang muka diberikan",G6,-G6))</f>
      </c>
      <c r="J6" s="21">
        <f>IF(B6="","",SUMIFS($I$2:$I6,$B$2:$B6,B6))</f>
      </c>
      <c r="K6" s="20">
        <f>IF(B6="","",IF(COUNTIF($B6:$B$300,B6)&gt;1,"",IF(J6&gt;0.004,"TERBUKA",IF(J6&lt;-0.004,"POTONGAN BERLEBIH","DITUTUP"))))</f>
      </c>
    </row>
    <row r="7" spans="1:11" x14ac:dyDescent="0.25">
      <c r="A7" s="22">
        <v>46295</v>
      </c>
      <c r="B7" s="23" t="s">
        <v>8</v>
      </c>
      <c r="C7" s="23" t="s">
        <v>49</v>
      </c>
      <c r="D7" s="24" t="s">
        <v>38</v>
      </c>
      <c r="E7" s="23" t="s">
        <v>52</v>
      </c>
      <c r="F7" s="23"/>
      <c r="G7" s="25">
        <v>3000</v>
      </c>
      <c r="H7" s="24" t="s">
        <v>51</v>
      </c>
      <c r="I7" s="25">
        <f>IF(OR(B7="",G7=""),"",IF(C7="Uang muka diberikan",G7,-G7))</f>
      </c>
      <c r="J7" s="25">
        <f>IF(B7="","",SUMIFS($I$2:$I7,$B$2:$B7,B7))</f>
      </c>
      <c r="K7" s="24">
        <f>IF(B7="","",IF(COUNTIF($B7:$B$300,B7)&gt;1,"",IF(J7&gt;0.004,"TERBUKA",IF(J7&lt;-0.004,"POTONGAN BERLEBIH","DITUTUP"))))</f>
      </c>
    </row>
    <row r="8" spans="1:11" x14ac:dyDescent="0.25">
      <c r="A8" s="18">
        <v>46296</v>
      </c>
      <c r="B8" s="19" t="s">
        <v>8</v>
      </c>
      <c r="C8" s="19" t="s">
        <v>37</v>
      </c>
      <c r="D8" s="20" t="s">
        <v>53</v>
      </c>
      <c r="E8" s="19" t="s">
        <v>54</v>
      </c>
      <c r="F8" s="19" t="s">
        <v>13</v>
      </c>
      <c r="G8" s="21">
        <v>2500</v>
      </c>
      <c r="H8" s="20" t="s">
        <v>4</v>
      </c>
      <c r="I8" s="21">
        <f>IF(OR(B8="",G8=""),"",IF(C8="Uang muka diberikan",G8,-G8))</f>
      </c>
      <c r="J8" s="21">
        <f>IF(B8="","",SUMIFS($I$2:$I8,$B$2:$B8,B8))</f>
      </c>
      <c r="K8" s="20">
        <f>IF(B8="","",IF(COUNTIF($B8:$B$300,B8)&gt;1,"",IF(J8&gt;0.004,"TERBUKA",IF(J8&lt;-0.004,"POTONGAN BERLEBIH","DITUTUP"))))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IF(OR(B9="",G9=""),"",IF(C9="Uang muka diberikan",G9,-G9))</f>
      </c>
      <c r="J9" s="25">
        <f>IF(B9="","",SUMIFS($I$2:$I9,$B$2:$B9,B9))</f>
      </c>
      <c r="K9" s="24">
        <f>IF(B9="","",IF(COUNTIF($B9:$B$300,B9)&gt;1,"",IF(J9&gt;0.004,"TERBUKA",IF(J9&lt;-0.004,"POTONGAN BERLEBIH","DITUTUP"))))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IF(OR(B10="",G10=""),"",IF(C10="Uang muka diberikan",G10,-G10))</f>
      </c>
      <c r="J10" s="21">
        <f>IF(B10="","",SUMIFS($I$2:$I10,$B$2:$B10,B10))</f>
      </c>
      <c r="K10" s="20">
        <f>IF(B10="","",IF(COUNTIF($B10:$B$300,B10)&gt;1,"",IF(J10&gt;0.004,"TERBUKA",IF(J10&lt;-0.004,"POTONGAN BERLEBIH","DITUTUP"))))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IF(OR(B11="",G11=""),"",IF(C11="Uang muka diberikan",G11,-G11))</f>
      </c>
      <c r="J11" s="25">
        <f>IF(B11="","",SUMIFS($I$2:$I11,$B$2:$B11,B11))</f>
      </c>
      <c r="K11" s="24">
        <f>IF(B11="","",IF(COUNTIF($B11:$B$300,B11)&gt;1,"",IF(J11&gt;0.004,"TERBUKA",IF(J11&lt;-0.004,"POTONGAN BERLEBIH","DITUTUP"))))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IF(OR(B12="",G12=""),"",IF(C12="Uang muka diberikan",G12,-G12))</f>
      </c>
      <c r="J12" s="21">
        <f>IF(B12="","",SUMIFS($I$2:$I12,$B$2:$B12,B12))</f>
      </c>
      <c r="K12" s="20">
        <f>IF(B12="","",IF(COUNTIF($B12:$B$300,B12)&gt;1,"",IF(J12&gt;0.004,"TERBUKA",IF(J12&lt;-0.004,"POTONGAN BERLEBIH","DITUTUP"))))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IF(OR(B13="",G13=""),"",IF(C13="Uang muka diberikan",G13,-G13))</f>
      </c>
      <c r="J13" s="25">
        <f>IF(B13="","",SUMIFS($I$2:$I13,$B$2:$B13,B13))</f>
      </c>
      <c r="K13" s="24">
        <f>IF(B13="","",IF(COUNTIF($B13:$B$300,B13)&gt;1,"",IF(J13&gt;0.004,"TERBUKA",IF(J13&lt;-0.004,"POTONGAN BERLEBIH","DITUTUP"))))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IF(OR(B14="",G14=""),"",IF(C14="Uang muka diberikan",G14,-G14))</f>
      </c>
      <c r="J14" s="21">
        <f>IF(B14="","",SUMIFS($I$2:$I14,$B$2:$B14,B14))</f>
      </c>
      <c r="K14" s="20">
        <f>IF(B14="","",IF(COUNTIF($B14:$B$300,B14)&gt;1,"",IF(J14&gt;0.004,"TERBUKA",IF(J14&lt;-0.004,"POTONGAN BERLEBIH","DITUTUP"))))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IF(OR(B15="",G15=""),"",IF(C15="Uang muka diberikan",G15,-G15))</f>
      </c>
      <c r="J15" s="25">
        <f>IF(B15="","",SUMIFS($I$2:$I15,$B$2:$B15,B15))</f>
      </c>
      <c r="K15" s="24">
        <f>IF(B15="","",IF(COUNTIF($B15:$B$300,B15)&gt;1,"",IF(J15&gt;0.004,"TERBUKA",IF(J15&lt;-0.004,"POTONGAN BERLEBIH","DITUTUP"))))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IF(OR(B16="",G16=""),"",IF(C16="Uang muka diberikan",G16,-G16))</f>
      </c>
      <c r="J16" s="21">
        <f>IF(B16="","",SUMIFS($I$2:$I16,$B$2:$B16,B16))</f>
      </c>
      <c r="K16" s="20">
        <f>IF(B16="","",IF(COUNTIF($B16:$B$300,B16)&gt;1,"",IF(J16&gt;0.004,"TERBUKA",IF(J16&lt;-0.004,"POTONGAN BERLEBIH","DITUTUP"))))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IF(OR(B17="",G17=""),"",IF(C17="Uang muka diberikan",G17,-G17))</f>
      </c>
      <c r="J17" s="25">
        <f>IF(B17="","",SUMIFS($I$2:$I17,$B$2:$B17,B17))</f>
      </c>
      <c r="K17" s="24">
        <f>IF(B17="","",IF(COUNTIF($B17:$B$300,B17)&gt;1,"",IF(J17&gt;0.004,"TERBUKA",IF(J17&lt;-0.004,"POTONGAN BERLEBIH","DITUTUP"))))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IF(OR(B18="",G18=""),"",IF(C18="Uang muka diberikan",G18,-G18))</f>
      </c>
      <c r="J18" s="21">
        <f>IF(B18="","",SUMIFS($I$2:$I18,$B$2:$B18,B18))</f>
      </c>
      <c r="K18" s="20">
        <f>IF(B18="","",IF(COUNTIF($B18:$B$300,B18)&gt;1,"",IF(J18&gt;0.004,"TERBUKA",IF(J18&lt;-0.004,"POTONGAN BERLEBIH","DITUTUP"))))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IF(OR(B19="",G19=""),"",IF(C19="Uang muka diberikan",G19,-G19))</f>
      </c>
      <c r="J19" s="25">
        <f>IF(B19="","",SUMIFS($I$2:$I19,$B$2:$B19,B19))</f>
      </c>
      <c r="K19" s="24">
        <f>IF(B19="","",IF(COUNTIF($B19:$B$300,B19)&gt;1,"",IF(J19&gt;0.004,"TERBUKA",IF(J19&lt;-0.004,"POTONGAN BERLEBIH","DITUTUP"))))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IF(OR(B20="",G20=""),"",IF(C20="Uang muka diberikan",G20,-G20))</f>
      </c>
      <c r="J20" s="21">
        <f>IF(B20="","",SUMIFS($I$2:$I20,$B$2:$B20,B20))</f>
      </c>
      <c r="K20" s="20">
        <f>IF(B20="","",IF(COUNTIF($B20:$B$300,B20)&gt;1,"",IF(J20&gt;0.004,"TERBUKA",IF(J20&lt;-0.004,"POTONGAN BERLEBIH","DITUTUP"))))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IF(OR(B21="",G21=""),"",IF(C21="Uang muka diberikan",G21,-G21))</f>
      </c>
      <c r="J21" s="25">
        <f>IF(B21="","",SUMIFS($I$2:$I21,$B$2:$B21,B21))</f>
      </c>
      <c r="K21" s="24">
        <f>IF(B21="","",IF(COUNTIF($B21:$B$300,B21)&gt;1,"",IF(J21&gt;0.004,"TERBUKA",IF(J21&lt;-0.004,"POTONGAN BERLEBIH","DITUTUP"))))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IF(OR(B22="",G22=""),"",IF(C22="Uang muka diberikan",G22,-G22))</f>
      </c>
      <c r="J22" s="21">
        <f>IF(B22="","",SUMIFS($I$2:$I22,$B$2:$B22,B22))</f>
      </c>
      <c r="K22" s="20">
        <f>IF(B22="","",IF(COUNTIF($B22:$B$300,B22)&gt;1,"",IF(J22&gt;0.004,"TERBUKA",IF(J22&lt;-0.004,"POTONGAN BERLEBIH","DITUTUP"))))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IF(OR(B23="",G23=""),"",IF(C23="Uang muka diberikan",G23,-G23))</f>
      </c>
      <c r="J23" s="25">
        <f>IF(B23="","",SUMIFS($I$2:$I23,$B$2:$B23,B23))</f>
      </c>
      <c r="K23" s="24">
        <f>IF(B23="","",IF(COUNTIF($B23:$B$300,B23)&gt;1,"",IF(J23&gt;0.004,"TERBUKA",IF(J23&lt;-0.004,"POTONGAN BERLEBIH","DITUTUP"))))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IF(OR(B24="",G24=""),"",IF(C24="Uang muka diberikan",G24,-G24))</f>
      </c>
      <c r="J24" s="21">
        <f>IF(B24="","",SUMIFS($I$2:$I24,$B$2:$B24,B24))</f>
      </c>
      <c r="K24" s="20">
        <f>IF(B24="","",IF(COUNTIF($B24:$B$300,B24)&gt;1,"",IF(J24&gt;0.004,"TERBUKA",IF(J24&lt;-0.004,"POTONGAN BERLEBIH","DITUTUP"))))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IF(OR(B25="",G25=""),"",IF(C25="Uang muka diberikan",G25,-G25))</f>
      </c>
      <c r="J25" s="25">
        <f>IF(B25="","",SUMIFS($I$2:$I25,$B$2:$B25,B25))</f>
      </c>
      <c r="K25" s="24">
        <f>IF(B25="","",IF(COUNTIF($B25:$B$300,B25)&gt;1,"",IF(J25&gt;0.004,"TERBUKA",IF(J25&lt;-0.004,"POTONGAN BERLEBIH","DITUTUP"))))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IF(OR(B26="",G26=""),"",IF(C26="Uang muka diberikan",G26,-G26))</f>
      </c>
      <c r="J26" s="21">
        <f>IF(B26="","",SUMIFS($I$2:$I26,$B$2:$B26,B26))</f>
      </c>
      <c r="K26" s="20">
        <f>IF(B26="","",IF(COUNTIF($B26:$B$300,B26)&gt;1,"",IF(J26&gt;0.004,"TERBUKA",IF(J26&lt;-0.004,"POTONGAN BERLEBIH","DITUTUP"))))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IF(OR(B27="",G27=""),"",IF(C27="Uang muka diberikan",G27,-G27))</f>
      </c>
      <c r="J27" s="25">
        <f>IF(B27="","",SUMIFS($I$2:$I27,$B$2:$B27,B27))</f>
      </c>
      <c r="K27" s="24">
        <f>IF(B27="","",IF(COUNTIF($B27:$B$300,B27)&gt;1,"",IF(J27&gt;0.004,"TERBUKA",IF(J27&lt;-0.004,"POTONGAN BERLEBIH","DITUTUP"))))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IF(OR(B28="",G28=""),"",IF(C28="Uang muka diberikan",G28,-G28))</f>
      </c>
      <c r="J28" s="21">
        <f>IF(B28="","",SUMIFS($I$2:$I28,$B$2:$B28,B28))</f>
      </c>
      <c r="K28" s="20">
        <f>IF(B28="","",IF(COUNTIF($B28:$B$300,B28)&gt;1,"",IF(J28&gt;0.004,"TERBUKA",IF(J28&lt;-0.004,"POTONGAN BERLEBIH","DITUTUP"))))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IF(OR(B29="",G29=""),"",IF(C29="Uang muka diberikan",G29,-G29))</f>
      </c>
      <c r="J29" s="25">
        <f>IF(B29="","",SUMIFS($I$2:$I29,$B$2:$B29,B29))</f>
      </c>
      <c r="K29" s="24">
        <f>IF(B29="","",IF(COUNTIF($B29:$B$300,B29)&gt;1,"",IF(J29&gt;0.004,"TERBUKA",IF(J29&lt;-0.004,"POTONGAN BERLEBIH","DITUTUP"))))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IF(OR(B30="",G30=""),"",IF(C30="Uang muka diberikan",G30,-G30))</f>
      </c>
      <c r="J30" s="21">
        <f>IF(B30="","",SUMIFS($I$2:$I30,$B$2:$B30,B30))</f>
      </c>
      <c r="K30" s="20">
        <f>IF(B30="","",IF(COUNTIF($B30:$B$300,B30)&gt;1,"",IF(J30&gt;0.004,"TERBUKA",IF(J30&lt;-0.004,"POTONGAN BERLEBIH","DITUTUP"))))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IF(OR(B31="",G31=""),"",IF(C31="Uang muka diberikan",G31,-G31))</f>
      </c>
      <c r="J31" s="25">
        <f>IF(B31="","",SUMIFS($I$2:$I31,$B$2:$B31,B31))</f>
      </c>
      <c r="K31" s="24">
        <f>IF(B31="","",IF(COUNTIF($B31:$B$300,B31)&gt;1,"",IF(J31&gt;0.004,"TERBUKA",IF(J31&lt;-0.004,"POTONGAN BERLEBIH","DITUTUP"))))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IF(OR(B32="",G32=""),"",IF(C32="Uang muka diberikan",G32,-G32))</f>
      </c>
      <c r="J32" s="21">
        <f>IF(B32="","",SUMIFS($I$2:$I32,$B$2:$B32,B32))</f>
      </c>
      <c r="K32" s="20">
        <f>IF(B32="","",IF(COUNTIF($B32:$B$300,B32)&gt;1,"",IF(J32&gt;0.004,"TERBUKA",IF(J32&lt;-0.004,"POTONGAN BERLEBIH","DITUTUP"))))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IF(OR(B33="",G33=""),"",IF(C33="Uang muka diberikan",G33,-G33))</f>
      </c>
      <c r="J33" s="25">
        <f>IF(B33="","",SUMIFS($I$2:$I33,$B$2:$B33,B33))</f>
      </c>
      <c r="K33" s="24">
        <f>IF(B33="","",IF(COUNTIF($B33:$B$300,B33)&gt;1,"",IF(J33&gt;0.004,"TERBUKA",IF(J33&lt;-0.004,"POTONGAN BERLEBIH","DITUTUP"))))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IF(OR(B34="",G34=""),"",IF(C34="Uang muka diberikan",G34,-G34))</f>
      </c>
      <c r="J34" s="21">
        <f>IF(B34="","",SUMIFS($I$2:$I34,$B$2:$B34,B34))</f>
      </c>
      <c r="K34" s="20">
        <f>IF(B34="","",IF(COUNTIF($B34:$B$300,B34)&gt;1,"",IF(J34&gt;0.004,"TERBUKA",IF(J34&lt;-0.004,"POTONGAN BERLEBIH","DITUTUP"))))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IF(OR(B35="",G35=""),"",IF(C35="Uang muka diberikan",G35,-G35))</f>
      </c>
      <c r="J35" s="25">
        <f>IF(B35="","",SUMIFS($I$2:$I35,$B$2:$B35,B35))</f>
      </c>
      <c r="K35" s="24">
        <f>IF(B35="","",IF(COUNTIF($B35:$B$300,B35)&gt;1,"",IF(J35&gt;0.004,"TERBUKA",IF(J35&lt;-0.004,"POTONGAN BERLEBIH","DITUTUP"))))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IF(OR(B36="",G36=""),"",IF(C36="Uang muka diberikan",G36,-G36))</f>
      </c>
      <c r="J36" s="21">
        <f>IF(B36="","",SUMIFS($I$2:$I36,$B$2:$B36,B36))</f>
      </c>
      <c r="K36" s="20">
        <f>IF(B36="","",IF(COUNTIF($B36:$B$300,B36)&gt;1,"",IF(J36&gt;0.004,"TERBUKA",IF(J36&lt;-0.004,"POTONGAN BERLEBIH","DITUTUP"))))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IF(OR(B37="",G37=""),"",IF(C37="Uang muka diberikan",G37,-G37))</f>
      </c>
      <c r="J37" s="25">
        <f>IF(B37="","",SUMIFS($I$2:$I37,$B$2:$B37,B37))</f>
      </c>
      <c r="K37" s="24">
        <f>IF(B37="","",IF(COUNTIF($B37:$B$300,B37)&gt;1,"",IF(J37&gt;0.004,"TERBUKA",IF(J37&lt;-0.004,"POTONGAN BERLEBIH","DITUTUP"))))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IF(OR(B38="",G38=""),"",IF(C38="Uang muka diberikan",G38,-G38))</f>
      </c>
      <c r="J38" s="21">
        <f>IF(B38="","",SUMIFS($I$2:$I38,$B$2:$B38,B38))</f>
      </c>
      <c r="K38" s="20">
        <f>IF(B38="","",IF(COUNTIF($B38:$B$300,B38)&gt;1,"",IF(J38&gt;0.004,"TERBUKA",IF(J38&lt;-0.004,"POTONGAN BERLEBIH","DITUTUP"))))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IF(OR(B39="",G39=""),"",IF(C39="Uang muka diberikan",G39,-G39))</f>
      </c>
      <c r="J39" s="25">
        <f>IF(B39="","",SUMIFS($I$2:$I39,$B$2:$B39,B39))</f>
      </c>
      <c r="K39" s="24">
        <f>IF(B39="","",IF(COUNTIF($B39:$B$300,B39)&gt;1,"",IF(J39&gt;0.004,"TERBUKA",IF(J39&lt;-0.004,"POTONGAN BERLEBIH","DITUTUP"))))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IF(OR(B40="",G40=""),"",IF(C40="Uang muka diberikan",G40,-G40))</f>
      </c>
      <c r="J40" s="21">
        <f>IF(B40="","",SUMIFS($I$2:$I40,$B$2:$B40,B40))</f>
      </c>
      <c r="K40" s="20">
        <f>IF(B40="","",IF(COUNTIF($B40:$B$300,B40)&gt;1,"",IF(J40&gt;0.004,"TERBUKA",IF(J40&lt;-0.004,"POTONGAN BERLEBIH","DITUTUP"))))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IF(OR(B41="",G41=""),"",IF(C41="Uang muka diberikan",G41,-G41))</f>
      </c>
      <c r="J41" s="25">
        <f>IF(B41="","",SUMIFS($I$2:$I41,$B$2:$B41,B41))</f>
      </c>
      <c r="K41" s="24">
        <f>IF(B41="","",IF(COUNTIF($B41:$B$300,B41)&gt;1,"",IF(J41&gt;0.004,"TERBUKA",IF(J41&lt;-0.004,"POTONGAN BERLEBIH","DITUTUP"))))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IF(OR(B42="",G42=""),"",IF(C42="Uang muka diberikan",G42,-G42))</f>
      </c>
      <c r="J42" s="21">
        <f>IF(B42="","",SUMIFS($I$2:$I42,$B$2:$B42,B42))</f>
      </c>
      <c r="K42" s="20">
        <f>IF(B42="","",IF(COUNTIF($B42:$B$300,B42)&gt;1,"",IF(J42&gt;0.004,"TERBUKA",IF(J42&lt;-0.004,"POTONGAN BERLEBIH","DITUTUP"))))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IF(OR(B43="",G43=""),"",IF(C43="Uang muka diberikan",G43,-G43))</f>
      </c>
      <c r="J43" s="25">
        <f>IF(B43="","",SUMIFS($I$2:$I43,$B$2:$B43,B43))</f>
      </c>
      <c r="K43" s="24">
        <f>IF(B43="","",IF(COUNTIF($B43:$B$300,B43)&gt;1,"",IF(J43&gt;0.004,"TERBUKA",IF(J43&lt;-0.004,"POTONGAN BERLEBIH","DITUTUP"))))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IF(OR(B44="",G44=""),"",IF(C44="Uang muka diberikan",G44,-G44))</f>
      </c>
      <c r="J44" s="21">
        <f>IF(B44="","",SUMIFS($I$2:$I44,$B$2:$B44,B44))</f>
      </c>
      <c r="K44" s="20">
        <f>IF(B44="","",IF(COUNTIF($B44:$B$300,B44)&gt;1,"",IF(J44&gt;0.004,"TERBUKA",IF(J44&lt;-0.004,"POTONGAN BERLEBIH","DITUTUP"))))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IF(OR(B45="",G45=""),"",IF(C45="Uang muka diberikan",G45,-G45))</f>
      </c>
      <c r="J45" s="25">
        <f>IF(B45="","",SUMIFS($I$2:$I45,$B$2:$B45,B45))</f>
      </c>
      <c r="K45" s="24">
        <f>IF(B45="","",IF(COUNTIF($B45:$B$300,B45)&gt;1,"",IF(J45&gt;0.004,"TERBUKA",IF(J45&lt;-0.004,"POTONGAN BERLEBIH","DITUTUP"))))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IF(OR(B46="",G46=""),"",IF(C46="Uang muka diberikan",G46,-G46))</f>
      </c>
      <c r="J46" s="21">
        <f>IF(B46="","",SUMIFS($I$2:$I46,$B$2:$B46,B46))</f>
      </c>
      <c r="K46" s="20">
        <f>IF(B46="","",IF(COUNTIF($B46:$B$300,B46)&gt;1,"",IF(J46&gt;0.004,"TERBUKA",IF(J46&lt;-0.004,"POTONGAN BERLEBIH","DITUTUP"))))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IF(OR(B47="",G47=""),"",IF(C47="Uang muka diberikan",G47,-G47))</f>
      </c>
      <c r="J47" s="25">
        <f>IF(B47="","",SUMIFS($I$2:$I47,$B$2:$B47,B47))</f>
      </c>
      <c r="K47" s="24">
        <f>IF(B47="","",IF(COUNTIF($B47:$B$300,B47)&gt;1,"",IF(J47&gt;0.004,"TERBUKA",IF(J47&lt;-0.004,"POTONGAN BERLEBIH","DITUTUP"))))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IF(OR(B48="",G48=""),"",IF(C48="Uang muka diberikan",G48,-G48))</f>
      </c>
      <c r="J48" s="21">
        <f>IF(B48="","",SUMIFS($I$2:$I48,$B$2:$B48,B48))</f>
      </c>
      <c r="K48" s="20">
        <f>IF(B48="","",IF(COUNTIF($B48:$B$300,B48)&gt;1,"",IF(J48&gt;0.004,"TERBUKA",IF(J48&lt;-0.004,"POTONGAN BERLEBIH","DITUTUP"))))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IF(OR(B49="",G49=""),"",IF(C49="Uang muka diberikan",G49,-G49))</f>
      </c>
      <c r="J49" s="25">
        <f>IF(B49="","",SUMIFS($I$2:$I49,$B$2:$B49,B49))</f>
      </c>
      <c r="K49" s="24">
        <f>IF(B49="","",IF(COUNTIF($B49:$B$300,B49)&gt;1,"",IF(J49&gt;0.004,"TERBUKA",IF(J49&lt;-0.004,"POTONGAN BERLEBIH","DITUTUP"))))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IF(OR(B50="",G50=""),"",IF(C50="Uang muka diberikan",G50,-G50))</f>
      </c>
      <c r="J50" s="21">
        <f>IF(B50="","",SUMIFS($I$2:$I50,$B$2:$B50,B50))</f>
      </c>
      <c r="K50" s="20">
        <f>IF(B50="","",IF(COUNTIF($B50:$B$300,B50)&gt;1,"",IF(J50&gt;0.004,"TERBUKA",IF(J50&lt;-0.004,"POTONGAN BERLEBIH","DITUTUP"))))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IF(OR(B51="",G51=""),"",IF(C51="Uang muka diberikan",G51,-G51))</f>
      </c>
      <c r="J51" s="25">
        <f>IF(B51="","",SUMIFS($I$2:$I51,$B$2:$B51,B51))</f>
      </c>
      <c r="K51" s="24">
        <f>IF(B51="","",IF(COUNTIF($B51:$B$300,B51)&gt;1,"",IF(J51&gt;0.004,"TERBUKA",IF(J51&lt;-0.004,"POTONGAN BERLEBIH","DITUTUP"))))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IF(OR(B52="",G52=""),"",IF(C52="Uang muka diberikan",G52,-G52))</f>
      </c>
      <c r="J52" s="21">
        <f>IF(B52="","",SUMIFS($I$2:$I52,$B$2:$B52,B52))</f>
      </c>
      <c r="K52" s="20">
        <f>IF(B52="","",IF(COUNTIF($B52:$B$300,B52)&gt;1,"",IF(J52&gt;0.004,"TERBUKA",IF(J52&lt;-0.004,"POTONGAN BERLEBIH","DITUTUP"))))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IF(OR(B53="",G53=""),"",IF(C53="Uang muka diberikan",G53,-G53))</f>
      </c>
      <c r="J53" s="25">
        <f>IF(B53="","",SUMIFS($I$2:$I53,$B$2:$B53,B53))</f>
      </c>
      <c r="K53" s="24">
        <f>IF(B53="","",IF(COUNTIF($B53:$B$300,B53)&gt;1,"",IF(J53&gt;0.004,"TERBUKA",IF(J53&lt;-0.004,"POTONGAN BERLEBIH","DITUTUP"))))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IF(OR(B54="",G54=""),"",IF(C54="Uang muka diberikan",G54,-G54))</f>
      </c>
      <c r="J54" s="21">
        <f>IF(B54="","",SUMIFS($I$2:$I54,$B$2:$B54,B54))</f>
      </c>
      <c r="K54" s="20">
        <f>IF(B54="","",IF(COUNTIF($B54:$B$300,B54)&gt;1,"",IF(J54&gt;0.004,"TERBUKA",IF(J54&lt;-0.004,"POTONGAN BERLEBIH","DITUTUP"))))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IF(OR(B55="",G55=""),"",IF(C55="Uang muka diberikan",G55,-G55))</f>
      </c>
      <c r="J55" s="25">
        <f>IF(B55="","",SUMIFS($I$2:$I55,$B$2:$B55,B55))</f>
      </c>
      <c r="K55" s="24">
        <f>IF(B55="","",IF(COUNTIF($B55:$B$300,B55)&gt;1,"",IF(J55&gt;0.004,"TERBUKA",IF(J55&lt;-0.004,"POTONGAN BERLEBIH","DITUTUP"))))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IF(OR(B56="",G56=""),"",IF(C56="Uang muka diberikan",G56,-G56))</f>
      </c>
      <c r="J56" s="21">
        <f>IF(B56="","",SUMIFS($I$2:$I56,$B$2:$B56,B56))</f>
      </c>
      <c r="K56" s="20">
        <f>IF(B56="","",IF(COUNTIF($B56:$B$300,B56)&gt;1,"",IF(J56&gt;0.004,"TERBUKA",IF(J56&lt;-0.004,"POTONGAN BERLEBIH","DITUTUP"))))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IF(OR(B57="",G57=""),"",IF(C57="Uang muka diberikan",G57,-G57))</f>
      </c>
      <c r="J57" s="25">
        <f>IF(B57="","",SUMIFS($I$2:$I57,$B$2:$B57,B57))</f>
      </c>
      <c r="K57" s="24">
        <f>IF(B57="","",IF(COUNTIF($B57:$B$300,B57)&gt;1,"",IF(J57&gt;0.004,"TERBUKA",IF(J57&lt;-0.004,"POTONGAN BERLEBIH","DITUTUP"))))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IF(OR(B58="",G58=""),"",IF(C58="Uang muka diberikan",G58,-G58))</f>
      </c>
      <c r="J58" s="21">
        <f>IF(B58="","",SUMIFS($I$2:$I58,$B$2:$B58,B58))</f>
      </c>
      <c r="K58" s="20">
        <f>IF(B58="","",IF(COUNTIF($B58:$B$300,B58)&gt;1,"",IF(J58&gt;0.004,"TERBUKA",IF(J58&lt;-0.004,"POTONGAN BERLEBIH","DITUTUP"))))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IF(OR(B59="",G59=""),"",IF(C59="Uang muka diberikan",G59,-G59))</f>
      </c>
      <c r="J59" s="25">
        <f>IF(B59="","",SUMIFS($I$2:$I59,$B$2:$B59,B59))</f>
      </c>
      <c r="K59" s="24">
        <f>IF(B59="","",IF(COUNTIF($B59:$B$300,B59)&gt;1,"",IF(J59&gt;0.004,"TERBUKA",IF(J59&lt;-0.004,"POTONGAN BERLEBIH","DITUTUP"))))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IF(OR(B60="",G60=""),"",IF(C60="Uang muka diberikan",G60,-G60))</f>
      </c>
      <c r="J60" s="21">
        <f>IF(B60="","",SUMIFS($I$2:$I60,$B$2:$B60,B60))</f>
      </c>
      <c r="K60" s="20">
        <f>IF(B60="","",IF(COUNTIF($B60:$B$300,B60)&gt;1,"",IF(J60&gt;0.004,"TERBUKA",IF(J60&lt;-0.004,"POTONGAN BERLEBIH","DITUTUP"))))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IF(OR(B61="",G61=""),"",IF(C61="Uang muka diberikan",G61,-G61))</f>
      </c>
      <c r="J61" s="25">
        <f>IF(B61="","",SUMIFS($I$2:$I61,$B$2:$B61,B61))</f>
      </c>
      <c r="K61" s="24">
        <f>IF(B61="","",IF(COUNTIF($B61:$B$300,B61)&gt;1,"",IF(J61&gt;0.004,"TERBUKA",IF(J61&lt;-0.004,"POTONGAN BERLEBIH","DITUTUP"))))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IF(OR(B62="",G62=""),"",IF(C62="Uang muka diberikan",G62,-G62))</f>
      </c>
      <c r="J62" s="21">
        <f>IF(B62="","",SUMIFS($I$2:$I62,$B$2:$B62,B62))</f>
      </c>
      <c r="K62" s="20">
        <f>IF(B62="","",IF(COUNTIF($B62:$B$300,B62)&gt;1,"",IF(J62&gt;0.004,"TERBUKA",IF(J62&lt;-0.004,"POTONGAN BERLEBIH","DITUTUP"))))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IF(OR(B63="",G63=""),"",IF(C63="Uang muka diberikan",G63,-G63))</f>
      </c>
      <c r="J63" s="25">
        <f>IF(B63="","",SUMIFS($I$2:$I63,$B$2:$B63,B63))</f>
      </c>
      <c r="K63" s="24">
        <f>IF(B63="","",IF(COUNTIF($B63:$B$300,B63)&gt;1,"",IF(J63&gt;0.004,"TERBUKA",IF(J63&lt;-0.004,"POTONGAN BERLEBIH","DITUTUP"))))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IF(OR(B64="",G64=""),"",IF(C64="Uang muka diberikan",G64,-G64))</f>
      </c>
      <c r="J64" s="21">
        <f>IF(B64="","",SUMIFS($I$2:$I64,$B$2:$B64,B64))</f>
      </c>
      <c r="K64" s="20">
        <f>IF(B64="","",IF(COUNTIF($B64:$B$300,B64)&gt;1,"",IF(J64&gt;0.004,"TERBUKA",IF(J64&lt;-0.004,"POTONGAN BERLEBIH","DITUTUP"))))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IF(OR(B65="",G65=""),"",IF(C65="Uang muka diberikan",G65,-G65))</f>
      </c>
      <c r="J65" s="25">
        <f>IF(B65="","",SUMIFS($I$2:$I65,$B$2:$B65,B65))</f>
      </c>
      <c r="K65" s="24">
        <f>IF(B65="","",IF(COUNTIF($B65:$B$300,B65)&gt;1,"",IF(J65&gt;0.004,"TERBUKA",IF(J65&lt;-0.004,"POTONGAN BERLEBIH","DITUTUP"))))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IF(OR(B66="",G66=""),"",IF(C66="Uang muka diberikan",G66,-G66))</f>
      </c>
      <c r="J66" s="21">
        <f>IF(B66="","",SUMIFS($I$2:$I66,$B$2:$B66,B66))</f>
      </c>
      <c r="K66" s="20">
        <f>IF(B66="","",IF(COUNTIF($B66:$B$300,B66)&gt;1,"",IF(J66&gt;0.004,"TERBUKA",IF(J66&lt;-0.004,"POTONGAN BERLEBIH","DITUTUP"))))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IF(OR(B67="",G67=""),"",IF(C67="Uang muka diberikan",G67,-G67))</f>
      </c>
      <c r="J67" s="25">
        <f>IF(B67="","",SUMIFS($I$2:$I67,$B$2:$B67,B67))</f>
      </c>
      <c r="K67" s="24">
        <f>IF(B67="","",IF(COUNTIF($B67:$B$300,B67)&gt;1,"",IF(J67&gt;0.004,"TERBUKA",IF(J67&lt;-0.004,"POTONGAN BERLEBIH","DITUTUP"))))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IF(OR(B68="",G68=""),"",IF(C68="Uang muka diberikan",G68,-G68))</f>
      </c>
      <c r="J68" s="21">
        <f>IF(B68="","",SUMIFS($I$2:$I68,$B$2:$B68,B68))</f>
      </c>
      <c r="K68" s="20">
        <f>IF(B68="","",IF(COUNTIF($B68:$B$300,B68)&gt;1,"",IF(J68&gt;0.004,"TERBUKA",IF(J68&lt;-0.004,"POTONGAN BERLEBIH","DITUTUP"))))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IF(OR(B69="",G69=""),"",IF(C69="Uang muka diberikan",G69,-G69))</f>
      </c>
      <c r="J69" s="25">
        <f>IF(B69="","",SUMIFS($I$2:$I69,$B$2:$B69,B69))</f>
      </c>
      <c r="K69" s="24">
        <f>IF(B69="","",IF(COUNTIF($B69:$B$300,B69)&gt;1,"",IF(J69&gt;0.004,"TERBUKA",IF(J69&lt;-0.004,"POTONGAN BERLEBIH","DITUTUP"))))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IF(OR(B70="",G70=""),"",IF(C70="Uang muka diberikan",G70,-G70))</f>
      </c>
      <c r="J70" s="21">
        <f>IF(B70="","",SUMIFS($I$2:$I70,$B$2:$B70,B70))</f>
      </c>
      <c r="K70" s="20">
        <f>IF(B70="","",IF(COUNTIF($B70:$B$300,B70)&gt;1,"",IF(J70&gt;0.004,"TERBUKA",IF(J70&lt;-0.004,"POTONGAN BERLEBIH","DITUTUP"))))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IF(OR(B71="",G71=""),"",IF(C71="Uang muka diberikan",G71,-G71))</f>
      </c>
      <c r="J71" s="25">
        <f>IF(B71="","",SUMIFS($I$2:$I71,$B$2:$B71,B71))</f>
      </c>
      <c r="K71" s="24">
        <f>IF(B71="","",IF(COUNTIF($B71:$B$300,B71)&gt;1,"",IF(J71&gt;0.004,"TERBUKA",IF(J71&lt;-0.004,"POTONGAN BERLEBIH","DITUTUP"))))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IF(OR(B72="",G72=""),"",IF(C72="Uang muka diberikan",G72,-G72))</f>
      </c>
      <c r="J72" s="21">
        <f>IF(B72="","",SUMIFS($I$2:$I72,$B$2:$B72,B72))</f>
      </c>
      <c r="K72" s="20">
        <f>IF(B72="","",IF(COUNTIF($B72:$B$300,B72)&gt;1,"",IF(J72&gt;0.004,"TERBUKA",IF(J72&lt;-0.004,"POTONGAN BERLEBIH","DITUTUP"))))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IF(OR(B73="",G73=""),"",IF(C73="Uang muka diberikan",G73,-G73))</f>
      </c>
      <c r="J73" s="25">
        <f>IF(B73="","",SUMIFS($I$2:$I73,$B$2:$B73,B73))</f>
      </c>
      <c r="K73" s="24">
        <f>IF(B73="","",IF(COUNTIF($B73:$B$300,B73)&gt;1,"",IF(J73&gt;0.004,"TERBUKA",IF(J73&lt;-0.004,"POTONGAN BERLEBIH","DITUTUP"))))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IF(OR(B74="",G74=""),"",IF(C74="Uang muka diberikan",G74,-G74))</f>
      </c>
      <c r="J74" s="21">
        <f>IF(B74="","",SUMIFS($I$2:$I74,$B$2:$B74,B74))</f>
      </c>
      <c r="K74" s="20">
        <f>IF(B74="","",IF(COUNTIF($B74:$B$300,B74)&gt;1,"",IF(J74&gt;0.004,"TERBUKA",IF(J74&lt;-0.004,"POTONGAN BERLEBIH","DITUTUP"))))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IF(OR(B75="",G75=""),"",IF(C75="Uang muka diberikan",G75,-G75))</f>
      </c>
      <c r="J75" s="25">
        <f>IF(B75="","",SUMIFS($I$2:$I75,$B$2:$B75,B75))</f>
      </c>
      <c r="K75" s="24">
        <f>IF(B75="","",IF(COUNTIF($B75:$B$300,B75)&gt;1,"",IF(J75&gt;0.004,"TERBUKA",IF(J75&lt;-0.004,"POTONGAN BERLEBIH","DITUTUP"))))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IF(OR(B76="",G76=""),"",IF(C76="Uang muka diberikan",G76,-G76))</f>
      </c>
      <c r="J76" s="21">
        <f>IF(B76="","",SUMIFS($I$2:$I76,$B$2:$B76,B76))</f>
      </c>
      <c r="K76" s="20">
        <f>IF(B76="","",IF(COUNTIF($B76:$B$300,B76)&gt;1,"",IF(J76&gt;0.004,"TERBUKA",IF(J76&lt;-0.004,"POTONGAN BERLEBIH","DITUTUP"))))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IF(OR(B77="",G77=""),"",IF(C77="Uang muka diberikan",G77,-G77))</f>
      </c>
      <c r="J77" s="25">
        <f>IF(B77="","",SUMIFS($I$2:$I77,$B$2:$B77,B77))</f>
      </c>
      <c r="K77" s="24">
        <f>IF(B77="","",IF(COUNTIF($B77:$B$300,B77)&gt;1,"",IF(J77&gt;0.004,"TERBUKA",IF(J77&lt;-0.004,"POTONGAN BERLEBIH","DITUTUP"))))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IF(OR(B78="",G78=""),"",IF(C78="Uang muka diberikan",G78,-G78))</f>
      </c>
      <c r="J78" s="21">
        <f>IF(B78="","",SUMIFS($I$2:$I78,$B$2:$B78,B78))</f>
      </c>
      <c r="K78" s="20">
        <f>IF(B78="","",IF(COUNTIF($B78:$B$300,B78)&gt;1,"",IF(J78&gt;0.004,"TERBUKA",IF(J78&lt;-0.004,"POTONGAN BERLEBIH","DITUTUP"))))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IF(OR(B79="",G79=""),"",IF(C79="Uang muka diberikan",G79,-G79))</f>
      </c>
      <c r="J79" s="25">
        <f>IF(B79="","",SUMIFS($I$2:$I79,$B$2:$B79,B79))</f>
      </c>
      <c r="K79" s="24">
        <f>IF(B79="","",IF(COUNTIF($B79:$B$300,B79)&gt;1,"",IF(J79&gt;0.004,"TERBUKA",IF(J79&lt;-0.004,"POTONGAN BERLEBIH","DITUTUP"))))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IF(OR(B80="",G80=""),"",IF(C80="Uang muka diberikan",G80,-G80))</f>
      </c>
      <c r="J80" s="21">
        <f>IF(B80="","",SUMIFS($I$2:$I80,$B$2:$B80,B80))</f>
      </c>
      <c r="K80" s="20">
        <f>IF(B80="","",IF(COUNTIF($B80:$B$300,B80)&gt;1,"",IF(J80&gt;0.004,"TERBUKA",IF(J80&lt;-0.004,"POTONGAN BERLEBIH","DITUTUP"))))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IF(OR(B81="",G81=""),"",IF(C81="Uang muka diberikan",G81,-G81))</f>
      </c>
      <c r="J81" s="25">
        <f>IF(B81="","",SUMIFS($I$2:$I81,$B$2:$B81,B81))</f>
      </c>
      <c r="K81" s="24">
        <f>IF(B81="","",IF(COUNTIF($B81:$B$300,B81)&gt;1,"",IF(J81&gt;0.004,"TERBUKA",IF(J81&lt;-0.004,"POTONGAN BERLEBIH","DITUTUP"))))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IF(OR(B82="",G82=""),"",IF(C82="Uang muka diberikan",G82,-G82))</f>
      </c>
      <c r="J82" s="21">
        <f>IF(B82="","",SUMIFS($I$2:$I82,$B$2:$B82,B82))</f>
      </c>
      <c r="K82" s="20">
        <f>IF(B82="","",IF(COUNTIF($B82:$B$300,B82)&gt;1,"",IF(J82&gt;0.004,"TERBUKA",IF(J82&lt;-0.004,"POTONGAN BERLEBIH","DITUTUP"))))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IF(OR(B83="",G83=""),"",IF(C83="Uang muka diberikan",G83,-G83))</f>
      </c>
      <c r="J83" s="25">
        <f>IF(B83="","",SUMIFS($I$2:$I83,$B$2:$B83,B83))</f>
      </c>
      <c r="K83" s="24">
        <f>IF(B83="","",IF(COUNTIF($B83:$B$300,B83)&gt;1,"",IF(J83&gt;0.004,"TERBUKA",IF(J83&lt;-0.004,"POTONGAN BERLEBIH","DITUTUP"))))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IF(OR(B84="",G84=""),"",IF(C84="Uang muka diberikan",G84,-G84))</f>
      </c>
      <c r="J84" s="21">
        <f>IF(B84="","",SUMIFS($I$2:$I84,$B$2:$B84,B84))</f>
      </c>
      <c r="K84" s="20">
        <f>IF(B84="","",IF(COUNTIF($B84:$B$300,B84)&gt;1,"",IF(J84&gt;0.004,"TERBUKA",IF(J84&lt;-0.004,"POTONGAN BERLEBIH","DITUTUP"))))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IF(OR(B85="",G85=""),"",IF(C85="Uang muka diberikan",G85,-G85))</f>
      </c>
      <c r="J85" s="25">
        <f>IF(B85="","",SUMIFS($I$2:$I85,$B$2:$B85,B85))</f>
      </c>
      <c r="K85" s="24">
        <f>IF(B85="","",IF(COUNTIF($B85:$B$300,B85)&gt;1,"",IF(J85&gt;0.004,"TERBUKA",IF(J85&lt;-0.004,"POTONGAN BERLEBIH","DITUTUP"))))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IF(OR(B86="",G86=""),"",IF(C86="Uang muka diberikan",G86,-G86))</f>
      </c>
      <c r="J86" s="21">
        <f>IF(B86="","",SUMIFS($I$2:$I86,$B$2:$B86,B86))</f>
      </c>
      <c r="K86" s="20">
        <f>IF(B86="","",IF(COUNTIF($B86:$B$300,B86)&gt;1,"",IF(J86&gt;0.004,"TERBUKA",IF(J86&lt;-0.004,"POTONGAN BERLEBIH","DITUTUP"))))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IF(OR(B87="",G87=""),"",IF(C87="Uang muka diberikan",G87,-G87))</f>
      </c>
      <c r="J87" s="25">
        <f>IF(B87="","",SUMIFS($I$2:$I87,$B$2:$B87,B87))</f>
      </c>
      <c r="K87" s="24">
        <f>IF(B87="","",IF(COUNTIF($B87:$B$300,B87)&gt;1,"",IF(J87&gt;0.004,"TERBUKA",IF(J87&lt;-0.004,"POTONGAN BERLEBIH","DITUTUP"))))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IF(OR(B88="",G88=""),"",IF(C88="Uang muka diberikan",G88,-G88))</f>
      </c>
      <c r="J88" s="21">
        <f>IF(B88="","",SUMIFS($I$2:$I88,$B$2:$B88,B88))</f>
      </c>
      <c r="K88" s="20">
        <f>IF(B88="","",IF(COUNTIF($B88:$B$300,B88)&gt;1,"",IF(J88&gt;0.004,"TERBUKA",IF(J88&lt;-0.004,"POTONGAN BERLEBIH","DITUTUP"))))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IF(OR(B89="",G89=""),"",IF(C89="Uang muka diberikan",G89,-G89))</f>
      </c>
      <c r="J89" s="25">
        <f>IF(B89="","",SUMIFS($I$2:$I89,$B$2:$B89,B89))</f>
      </c>
      <c r="K89" s="24">
        <f>IF(B89="","",IF(COUNTIF($B89:$B$300,B89)&gt;1,"",IF(J89&gt;0.004,"TERBUKA",IF(J89&lt;-0.004,"POTONGAN BERLEBIH","DITUTUP"))))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IF(OR(B90="",G90=""),"",IF(C90="Uang muka diberikan",G90,-G90))</f>
      </c>
      <c r="J90" s="21">
        <f>IF(B90="","",SUMIFS($I$2:$I90,$B$2:$B90,B90))</f>
      </c>
      <c r="K90" s="20">
        <f>IF(B90="","",IF(COUNTIF($B90:$B$300,B90)&gt;1,"",IF(J90&gt;0.004,"TERBUKA",IF(J90&lt;-0.004,"POTONGAN BERLEBIH","DITUTUP"))))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IF(OR(B91="",G91=""),"",IF(C91="Uang muka diberikan",G91,-G91))</f>
      </c>
      <c r="J91" s="25">
        <f>IF(B91="","",SUMIFS($I$2:$I91,$B$2:$B91,B91))</f>
      </c>
      <c r="K91" s="24">
        <f>IF(B91="","",IF(COUNTIF($B91:$B$300,B91)&gt;1,"",IF(J91&gt;0.004,"TERBUKA",IF(J91&lt;-0.004,"POTONGAN BERLEBIH","DITUTUP"))))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IF(OR(B92="",G92=""),"",IF(C92="Uang muka diberikan",G92,-G92))</f>
      </c>
      <c r="J92" s="21">
        <f>IF(B92="","",SUMIFS($I$2:$I92,$B$2:$B92,B92))</f>
      </c>
      <c r="K92" s="20">
        <f>IF(B92="","",IF(COUNTIF($B92:$B$300,B92)&gt;1,"",IF(J92&gt;0.004,"TERBUKA",IF(J92&lt;-0.004,"POTONGAN BERLEBIH","DITUTUP"))))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IF(OR(B93="",G93=""),"",IF(C93="Uang muka diberikan",G93,-G93))</f>
      </c>
      <c r="J93" s="25">
        <f>IF(B93="","",SUMIFS($I$2:$I93,$B$2:$B93,B93))</f>
      </c>
      <c r="K93" s="24">
        <f>IF(B93="","",IF(COUNTIF($B93:$B$300,B93)&gt;1,"",IF(J93&gt;0.004,"TERBUKA",IF(J93&lt;-0.004,"POTONGAN BERLEBIH","DITUTUP"))))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IF(OR(B94="",G94=""),"",IF(C94="Uang muka diberikan",G94,-G94))</f>
      </c>
      <c r="J94" s="21">
        <f>IF(B94="","",SUMIFS($I$2:$I94,$B$2:$B94,B94))</f>
      </c>
      <c r="K94" s="20">
        <f>IF(B94="","",IF(COUNTIF($B94:$B$300,B94)&gt;1,"",IF(J94&gt;0.004,"TERBUKA",IF(J94&lt;-0.004,"POTONGAN BERLEBIH","DITUTUP"))))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IF(OR(B95="",G95=""),"",IF(C95="Uang muka diberikan",G95,-G95))</f>
      </c>
      <c r="J95" s="25">
        <f>IF(B95="","",SUMIFS($I$2:$I95,$B$2:$B95,B95))</f>
      </c>
      <c r="K95" s="24">
        <f>IF(B95="","",IF(COUNTIF($B95:$B$300,B95)&gt;1,"",IF(J95&gt;0.004,"TERBUKA",IF(J95&lt;-0.004,"POTONGAN BERLEBIH","DITUTUP"))))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IF(OR(B96="",G96=""),"",IF(C96="Uang muka diberikan",G96,-G96))</f>
      </c>
      <c r="J96" s="21">
        <f>IF(B96="","",SUMIFS($I$2:$I96,$B$2:$B96,B96))</f>
      </c>
      <c r="K96" s="20">
        <f>IF(B96="","",IF(COUNTIF($B96:$B$300,B96)&gt;1,"",IF(J96&gt;0.004,"TERBUKA",IF(J96&lt;-0.004,"POTONGAN BERLEBIH","DITUTUP"))))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IF(OR(B97="",G97=""),"",IF(C97="Uang muka diberikan",G97,-G97))</f>
      </c>
      <c r="J97" s="25">
        <f>IF(B97="","",SUMIFS($I$2:$I97,$B$2:$B97,B97))</f>
      </c>
      <c r="K97" s="24">
        <f>IF(B97="","",IF(COUNTIF($B97:$B$300,B97)&gt;1,"",IF(J97&gt;0.004,"TERBUKA",IF(J97&lt;-0.004,"POTONGAN BERLEBIH","DITUTUP"))))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IF(OR(B98="",G98=""),"",IF(C98="Uang muka diberikan",G98,-G98))</f>
      </c>
      <c r="J98" s="21">
        <f>IF(B98="","",SUMIFS($I$2:$I98,$B$2:$B98,B98))</f>
      </c>
      <c r="K98" s="20">
        <f>IF(B98="","",IF(COUNTIF($B98:$B$300,B98)&gt;1,"",IF(J98&gt;0.004,"TERBUKA",IF(J98&lt;-0.004,"POTONGAN BERLEBIH","DITUTUP"))))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IF(OR(B99="",G99=""),"",IF(C99="Uang muka diberikan",G99,-G99))</f>
      </c>
      <c r="J99" s="25">
        <f>IF(B99="","",SUMIFS($I$2:$I99,$B$2:$B99,B99))</f>
      </c>
      <c r="K99" s="24">
        <f>IF(B99="","",IF(COUNTIF($B99:$B$300,B99)&gt;1,"",IF(J99&gt;0.004,"TERBUKA",IF(J99&lt;-0.004,"POTONGAN BERLEBIH","DITUTUP"))))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IF(OR(B100="",G100=""),"",IF(C100="Uang muka diberikan",G100,-G100))</f>
      </c>
      <c r="J100" s="21">
        <f>IF(B100="","",SUMIFS($I$2:$I100,$B$2:$B100,B100))</f>
      </c>
      <c r="K100" s="20">
        <f>IF(B100="","",IF(COUNTIF($B100:$B$300,B100)&gt;1,"",IF(J100&gt;0.004,"TERBUKA",IF(J100&lt;-0.004,"POTONGAN BERLEBIH","DITUTUP"))))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IF(OR(B101="",G101=""),"",IF(C101="Uang muka diberikan",G101,-G101))</f>
      </c>
      <c r="J101" s="25">
        <f>IF(B101="","",SUMIFS($I$2:$I101,$B$2:$B101,B101))</f>
      </c>
      <c r="K101" s="24">
        <f>IF(B101="","",IF(COUNTIF($B101:$B$300,B101)&gt;1,"",IF(J101&gt;0.004,"TERBUKA",IF(J101&lt;-0.004,"POTONGAN BERLEBIH","DITUTUP"))))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IF(OR(B102="",G102=""),"",IF(C102="Uang muka diberikan",G102,-G102))</f>
      </c>
      <c r="J102" s="21">
        <f>IF(B102="","",SUMIFS($I$2:$I102,$B$2:$B102,B102))</f>
      </c>
      <c r="K102" s="20">
        <f>IF(B102="","",IF(COUNTIF($B102:$B$300,B102)&gt;1,"",IF(J102&gt;0.004,"TERBUKA",IF(J102&lt;-0.004,"POTONGAN BERLEBIH","DITUTUP"))))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IF(OR(B103="",G103=""),"",IF(C103="Uang muka diberikan",G103,-G103))</f>
      </c>
      <c r="J103" s="25">
        <f>IF(B103="","",SUMIFS($I$2:$I103,$B$2:$B103,B103))</f>
      </c>
      <c r="K103" s="24">
        <f>IF(B103="","",IF(COUNTIF($B103:$B$300,B103)&gt;1,"",IF(J103&gt;0.004,"TERBUKA",IF(J103&lt;-0.004,"POTONGAN BERLEBIH","DITUTUP"))))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IF(OR(B104="",G104=""),"",IF(C104="Uang muka diberikan",G104,-G104))</f>
      </c>
      <c r="J104" s="21">
        <f>IF(B104="","",SUMIFS($I$2:$I104,$B$2:$B104,B104))</f>
      </c>
      <c r="K104" s="20">
        <f>IF(B104="","",IF(COUNTIF($B104:$B$300,B104)&gt;1,"",IF(J104&gt;0.004,"TERBUKA",IF(J104&lt;-0.004,"POTONGAN BERLEBIH","DITUTUP"))))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IF(OR(B105="",G105=""),"",IF(C105="Uang muka diberikan",G105,-G105))</f>
      </c>
      <c r="J105" s="25">
        <f>IF(B105="","",SUMIFS($I$2:$I105,$B$2:$B105,B105))</f>
      </c>
      <c r="K105" s="24">
        <f>IF(B105="","",IF(COUNTIF($B105:$B$300,B105)&gt;1,"",IF(J105&gt;0.004,"TERBUKA",IF(J105&lt;-0.004,"POTONGAN BERLEBIH","DITUTUP"))))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IF(OR(B106="",G106=""),"",IF(C106="Uang muka diberikan",G106,-G106))</f>
      </c>
      <c r="J106" s="21">
        <f>IF(B106="","",SUMIFS($I$2:$I106,$B$2:$B106,B106))</f>
      </c>
      <c r="K106" s="20">
        <f>IF(B106="","",IF(COUNTIF($B106:$B$300,B106)&gt;1,"",IF(J106&gt;0.004,"TERBUKA",IF(J106&lt;-0.004,"POTONGAN BERLEBIH","DITUTUP"))))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IF(OR(B107="",G107=""),"",IF(C107="Uang muka diberikan",G107,-G107))</f>
      </c>
      <c r="J107" s="25">
        <f>IF(B107="","",SUMIFS($I$2:$I107,$B$2:$B107,B107))</f>
      </c>
      <c r="K107" s="24">
        <f>IF(B107="","",IF(COUNTIF($B107:$B$300,B107)&gt;1,"",IF(J107&gt;0.004,"TERBUKA",IF(J107&lt;-0.004,"POTONGAN BERLEBIH","DITUTUP"))))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IF(OR(B108="",G108=""),"",IF(C108="Uang muka diberikan",G108,-G108))</f>
      </c>
      <c r="J108" s="21">
        <f>IF(B108="","",SUMIFS($I$2:$I108,$B$2:$B108,B108))</f>
      </c>
      <c r="K108" s="20">
        <f>IF(B108="","",IF(COUNTIF($B108:$B$300,B108)&gt;1,"",IF(J108&gt;0.004,"TERBUKA",IF(J108&lt;-0.004,"POTONGAN BERLEBIH","DITUTUP"))))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IF(OR(B109="",G109=""),"",IF(C109="Uang muka diberikan",G109,-G109))</f>
      </c>
      <c r="J109" s="25">
        <f>IF(B109="","",SUMIFS($I$2:$I109,$B$2:$B109,B109))</f>
      </c>
      <c r="K109" s="24">
        <f>IF(B109="","",IF(COUNTIF($B109:$B$300,B109)&gt;1,"",IF(J109&gt;0.004,"TERBUKA",IF(J109&lt;-0.004,"POTONGAN BERLEBIH","DITUTUP"))))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IF(OR(B110="",G110=""),"",IF(C110="Uang muka diberikan",G110,-G110))</f>
      </c>
      <c r="J110" s="21">
        <f>IF(B110="","",SUMIFS($I$2:$I110,$B$2:$B110,B110))</f>
      </c>
      <c r="K110" s="20">
        <f>IF(B110="","",IF(COUNTIF($B110:$B$300,B110)&gt;1,"",IF(J110&gt;0.004,"TERBUKA",IF(J110&lt;-0.004,"POTONGAN BERLEBIH","DITUTUP"))))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IF(OR(B111="",G111=""),"",IF(C111="Uang muka diberikan",G111,-G111))</f>
      </c>
      <c r="J111" s="25">
        <f>IF(B111="","",SUMIFS($I$2:$I111,$B$2:$B111,B111))</f>
      </c>
      <c r="K111" s="24">
        <f>IF(B111="","",IF(COUNTIF($B111:$B$300,B111)&gt;1,"",IF(J111&gt;0.004,"TERBUKA",IF(J111&lt;-0.004,"POTONGAN BERLEBIH","DITUTUP"))))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IF(OR(B112="",G112=""),"",IF(C112="Uang muka diberikan",G112,-G112))</f>
      </c>
      <c r="J112" s="21">
        <f>IF(B112="","",SUMIFS($I$2:$I112,$B$2:$B112,B112))</f>
      </c>
      <c r="K112" s="20">
        <f>IF(B112="","",IF(COUNTIF($B112:$B$300,B112)&gt;1,"",IF(J112&gt;0.004,"TERBUKA",IF(J112&lt;-0.004,"POTONGAN BERLEBIH","DITUTUP"))))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IF(OR(B113="",G113=""),"",IF(C113="Uang muka diberikan",G113,-G113))</f>
      </c>
      <c r="J113" s="25">
        <f>IF(B113="","",SUMIFS($I$2:$I113,$B$2:$B113,B113))</f>
      </c>
      <c r="K113" s="24">
        <f>IF(B113="","",IF(COUNTIF($B113:$B$300,B113)&gt;1,"",IF(J113&gt;0.004,"TERBUKA",IF(J113&lt;-0.004,"POTONGAN BERLEBIH","DITUTUP"))))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IF(OR(B114="",G114=""),"",IF(C114="Uang muka diberikan",G114,-G114))</f>
      </c>
      <c r="J114" s="21">
        <f>IF(B114="","",SUMIFS($I$2:$I114,$B$2:$B114,B114))</f>
      </c>
      <c r="K114" s="20">
        <f>IF(B114="","",IF(COUNTIF($B114:$B$300,B114)&gt;1,"",IF(J114&gt;0.004,"TERBUKA",IF(J114&lt;-0.004,"POTONGAN BERLEBIH","DITUTUP"))))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IF(OR(B115="",G115=""),"",IF(C115="Uang muka diberikan",G115,-G115))</f>
      </c>
      <c r="J115" s="25">
        <f>IF(B115="","",SUMIFS($I$2:$I115,$B$2:$B115,B115))</f>
      </c>
      <c r="K115" s="24">
        <f>IF(B115="","",IF(COUNTIF($B115:$B$300,B115)&gt;1,"",IF(J115&gt;0.004,"TERBUKA",IF(J115&lt;-0.004,"POTONGAN BERLEBIH","DITUTUP"))))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IF(OR(B116="",G116=""),"",IF(C116="Uang muka diberikan",G116,-G116))</f>
      </c>
      <c r="J116" s="21">
        <f>IF(B116="","",SUMIFS($I$2:$I116,$B$2:$B116,B116))</f>
      </c>
      <c r="K116" s="20">
        <f>IF(B116="","",IF(COUNTIF($B116:$B$300,B116)&gt;1,"",IF(J116&gt;0.004,"TERBUKA",IF(J116&lt;-0.004,"POTONGAN BERLEBIH","DITUTUP"))))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IF(OR(B117="",G117=""),"",IF(C117="Uang muka diberikan",G117,-G117))</f>
      </c>
      <c r="J117" s="25">
        <f>IF(B117="","",SUMIFS($I$2:$I117,$B$2:$B117,B117))</f>
      </c>
      <c r="K117" s="24">
        <f>IF(B117="","",IF(COUNTIF($B117:$B$300,B117)&gt;1,"",IF(J117&gt;0.004,"TERBUKA",IF(J117&lt;-0.004,"POTONGAN BERLEBIH","DITUTUP"))))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IF(OR(B118="",G118=""),"",IF(C118="Uang muka diberikan",G118,-G118))</f>
      </c>
      <c r="J118" s="21">
        <f>IF(B118="","",SUMIFS($I$2:$I118,$B$2:$B118,B118))</f>
      </c>
      <c r="K118" s="20">
        <f>IF(B118="","",IF(COUNTIF($B118:$B$300,B118)&gt;1,"",IF(J118&gt;0.004,"TERBUKA",IF(J118&lt;-0.004,"POTONGAN BERLEBIH","DITUTUP"))))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IF(OR(B119="",G119=""),"",IF(C119="Uang muka diberikan",G119,-G119))</f>
      </c>
      <c r="J119" s="25">
        <f>IF(B119="","",SUMIFS($I$2:$I119,$B$2:$B119,B119))</f>
      </c>
      <c r="K119" s="24">
        <f>IF(B119="","",IF(COUNTIF($B119:$B$300,B119)&gt;1,"",IF(J119&gt;0.004,"TERBUKA",IF(J119&lt;-0.004,"POTONGAN BERLEBIH","DITUTUP"))))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IF(OR(B120="",G120=""),"",IF(C120="Uang muka diberikan",G120,-G120))</f>
      </c>
      <c r="J120" s="21">
        <f>IF(B120="","",SUMIFS($I$2:$I120,$B$2:$B120,B120))</f>
      </c>
      <c r="K120" s="20">
        <f>IF(B120="","",IF(COUNTIF($B120:$B$300,B120)&gt;1,"",IF(J120&gt;0.004,"TERBUKA",IF(J120&lt;-0.004,"POTONGAN BERLEBIH","DITUTUP"))))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IF(OR(B121="",G121=""),"",IF(C121="Uang muka diberikan",G121,-G121))</f>
      </c>
      <c r="J121" s="25">
        <f>IF(B121="","",SUMIFS($I$2:$I121,$B$2:$B121,B121))</f>
      </c>
      <c r="K121" s="24">
        <f>IF(B121="","",IF(COUNTIF($B121:$B$300,B121)&gt;1,"",IF(J121&gt;0.004,"TERBUKA",IF(J121&lt;-0.004,"POTONGAN BERLEBIH","DITUTUP"))))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IF(OR(B122="",G122=""),"",IF(C122="Uang muka diberikan",G122,-G122))</f>
      </c>
      <c r="J122" s="21">
        <f>IF(B122="","",SUMIFS($I$2:$I122,$B$2:$B122,B122))</f>
      </c>
      <c r="K122" s="20">
        <f>IF(B122="","",IF(COUNTIF($B122:$B$300,B122)&gt;1,"",IF(J122&gt;0.004,"TERBUKA",IF(J122&lt;-0.004,"POTONGAN BERLEBIH","DITUTUP"))))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IF(OR(B123="",G123=""),"",IF(C123="Uang muka diberikan",G123,-G123))</f>
      </c>
      <c r="J123" s="25">
        <f>IF(B123="","",SUMIFS($I$2:$I123,$B$2:$B123,B123))</f>
      </c>
      <c r="K123" s="24">
        <f>IF(B123="","",IF(COUNTIF($B123:$B$300,B123)&gt;1,"",IF(J123&gt;0.004,"TERBUKA",IF(J123&lt;-0.004,"POTONGAN BERLEBIH","DITUTUP"))))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IF(OR(B124="",G124=""),"",IF(C124="Uang muka diberikan",G124,-G124))</f>
      </c>
      <c r="J124" s="21">
        <f>IF(B124="","",SUMIFS($I$2:$I124,$B$2:$B124,B124))</f>
      </c>
      <c r="K124" s="20">
        <f>IF(B124="","",IF(COUNTIF($B124:$B$300,B124)&gt;1,"",IF(J124&gt;0.004,"TERBUKA",IF(J124&lt;-0.004,"POTONGAN BERLEBIH","DITUTUP"))))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IF(OR(B125="",G125=""),"",IF(C125="Uang muka diberikan",G125,-G125))</f>
      </c>
      <c r="J125" s="25">
        <f>IF(B125="","",SUMIFS($I$2:$I125,$B$2:$B125,B125))</f>
      </c>
      <c r="K125" s="24">
        <f>IF(B125="","",IF(COUNTIF($B125:$B$300,B125)&gt;1,"",IF(J125&gt;0.004,"TERBUKA",IF(J125&lt;-0.004,"POTONGAN BERLEBIH","DITUTUP"))))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IF(OR(B126="",G126=""),"",IF(C126="Uang muka diberikan",G126,-G126))</f>
      </c>
      <c r="J126" s="21">
        <f>IF(B126="","",SUMIFS($I$2:$I126,$B$2:$B126,B126))</f>
      </c>
      <c r="K126" s="20">
        <f>IF(B126="","",IF(COUNTIF($B126:$B$300,B126)&gt;1,"",IF(J126&gt;0.004,"TERBUKA",IF(J126&lt;-0.004,"POTONGAN BERLEBIH","DITUTUP"))))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IF(OR(B127="",G127=""),"",IF(C127="Uang muka diberikan",G127,-G127))</f>
      </c>
      <c r="J127" s="25">
        <f>IF(B127="","",SUMIFS($I$2:$I127,$B$2:$B127,B127))</f>
      </c>
      <c r="K127" s="24">
        <f>IF(B127="","",IF(COUNTIF($B127:$B$300,B127)&gt;1,"",IF(J127&gt;0.004,"TERBUKA",IF(J127&lt;-0.004,"POTONGAN BERLEBIH","DITUTUP"))))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IF(OR(B128="",G128=""),"",IF(C128="Uang muka diberikan",G128,-G128))</f>
      </c>
      <c r="J128" s="21">
        <f>IF(B128="","",SUMIFS($I$2:$I128,$B$2:$B128,B128))</f>
      </c>
      <c r="K128" s="20">
        <f>IF(B128="","",IF(COUNTIF($B128:$B$300,B128)&gt;1,"",IF(J128&gt;0.004,"TERBUKA",IF(J128&lt;-0.004,"POTONGAN BERLEBIH","DITUTUP"))))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IF(OR(B129="",G129=""),"",IF(C129="Uang muka diberikan",G129,-G129))</f>
      </c>
      <c r="J129" s="25">
        <f>IF(B129="","",SUMIFS($I$2:$I129,$B$2:$B129,B129))</f>
      </c>
      <c r="K129" s="24">
        <f>IF(B129="","",IF(COUNTIF($B129:$B$300,B129)&gt;1,"",IF(J129&gt;0.004,"TERBUKA",IF(J129&lt;-0.004,"POTONGAN BERLEBIH","DITUTUP"))))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IF(OR(B130="",G130=""),"",IF(C130="Uang muka diberikan",G130,-G130))</f>
      </c>
      <c r="J130" s="21">
        <f>IF(B130="","",SUMIFS($I$2:$I130,$B$2:$B130,B130))</f>
      </c>
      <c r="K130" s="20">
        <f>IF(B130="","",IF(COUNTIF($B130:$B$300,B130)&gt;1,"",IF(J130&gt;0.004,"TERBUKA",IF(J130&lt;-0.004,"POTONGAN BERLEBIH","DITUTUP"))))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IF(OR(B131="",G131=""),"",IF(C131="Uang muka diberikan",G131,-G131))</f>
      </c>
      <c r="J131" s="25">
        <f>IF(B131="","",SUMIFS($I$2:$I131,$B$2:$B131,B131))</f>
      </c>
      <c r="K131" s="24">
        <f>IF(B131="","",IF(COUNTIF($B131:$B$300,B131)&gt;1,"",IF(J131&gt;0.004,"TERBUKA",IF(J131&lt;-0.004,"POTONGAN BERLEBIH","DITUTUP"))))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IF(OR(B132="",G132=""),"",IF(C132="Uang muka diberikan",G132,-G132))</f>
      </c>
      <c r="J132" s="21">
        <f>IF(B132="","",SUMIFS($I$2:$I132,$B$2:$B132,B132))</f>
      </c>
      <c r="K132" s="20">
        <f>IF(B132="","",IF(COUNTIF($B132:$B$300,B132)&gt;1,"",IF(J132&gt;0.004,"TERBUKA",IF(J132&lt;-0.004,"POTONGAN BERLEBIH","DITUTUP"))))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IF(OR(B133="",G133=""),"",IF(C133="Uang muka diberikan",G133,-G133))</f>
      </c>
      <c r="J133" s="25">
        <f>IF(B133="","",SUMIFS($I$2:$I133,$B$2:$B133,B133))</f>
      </c>
      <c r="K133" s="24">
        <f>IF(B133="","",IF(COUNTIF($B133:$B$300,B133)&gt;1,"",IF(J133&gt;0.004,"TERBUKA",IF(J133&lt;-0.004,"POTONGAN BERLEBIH","DITUTUP"))))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IF(OR(B134="",G134=""),"",IF(C134="Uang muka diberikan",G134,-G134))</f>
      </c>
      <c r="J134" s="21">
        <f>IF(B134="","",SUMIFS($I$2:$I134,$B$2:$B134,B134))</f>
      </c>
      <c r="K134" s="20">
        <f>IF(B134="","",IF(COUNTIF($B134:$B$300,B134)&gt;1,"",IF(J134&gt;0.004,"TERBUKA",IF(J134&lt;-0.004,"POTONGAN BERLEBIH","DITUTUP"))))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IF(OR(B135="",G135=""),"",IF(C135="Uang muka diberikan",G135,-G135))</f>
      </c>
      <c r="J135" s="25">
        <f>IF(B135="","",SUMIFS($I$2:$I135,$B$2:$B135,B135))</f>
      </c>
      <c r="K135" s="24">
        <f>IF(B135="","",IF(COUNTIF($B135:$B$300,B135)&gt;1,"",IF(J135&gt;0.004,"TERBUKA",IF(J135&lt;-0.004,"POTONGAN BERLEBIH","DITUTUP"))))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IF(OR(B136="",G136=""),"",IF(C136="Uang muka diberikan",G136,-G136))</f>
      </c>
      <c r="J136" s="21">
        <f>IF(B136="","",SUMIFS($I$2:$I136,$B$2:$B136,B136))</f>
      </c>
      <c r="K136" s="20">
        <f>IF(B136="","",IF(COUNTIF($B136:$B$300,B136)&gt;1,"",IF(J136&gt;0.004,"TERBUKA",IF(J136&lt;-0.004,"POTONGAN BERLEBIH","DITUTUP"))))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IF(OR(B137="",G137=""),"",IF(C137="Uang muka diberikan",G137,-G137))</f>
      </c>
      <c r="J137" s="25">
        <f>IF(B137="","",SUMIFS($I$2:$I137,$B$2:$B137,B137))</f>
      </c>
      <c r="K137" s="24">
        <f>IF(B137="","",IF(COUNTIF($B137:$B$300,B137)&gt;1,"",IF(J137&gt;0.004,"TERBUKA",IF(J137&lt;-0.004,"POTONGAN BERLEBIH","DITUTUP"))))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IF(OR(B138="",G138=""),"",IF(C138="Uang muka diberikan",G138,-G138))</f>
      </c>
      <c r="J138" s="21">
        <f>IF(B138="","",SUMIFS($I$2:$I138,$B$2:$B138,B138))</f>
      </c>
      <c r="K138" s="20">
        <f>IF(B138="","",IF(COUNTIF($B138:$B$300,B138)&gt;1,"",IF(J138&gt;0.004,"TERBUKA",IF(J138&lt;-0.004,"POTONGAN BERLEBIH","DITUTUP"))))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IF(OR(B139="",G139=""),"",IF(C139="Uang muka diberikan",G139,-G139))</f>
      </c>
      <c r="J139" s="25">
        <f>IF(B139="","",SUMIFS($I$2:$I139,$B$2:$B139,B139))</f>
      </c>
      <c r="K139" s="24">
        <f>IF(B139="","",IF(COUNTIF($B139:$B$300,B139)&gt;1,"",IF(J139&gt;0.004,"TERBUKA",IF(J139&lt;-0.004,"POTONGAN BERLEBIH","DITUTUP"))))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IF(OR(B140="",G140=""),"",IF(C140="Uang muka diberikan",G140,-G140))</f>
      </c>
      <c r="J140" s="21">
        <f>IF(B140="","",SUMIFS($I$2:$I140,$B$2:$B140,B140))</f>
      </c>
      <c r="K140" s="20">
        <f>IF(B140="","",IF(COUNTIF($B140:$B$300,B140)&gt;1,"",IF(J140&gt;0.004,"TERBUKA",IF(J140&lt;-0.004,"POTONGAN BERLEBIH","DITUTUP"))))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IF(OR(B141="",G141=""),"",IF(C141="Uang muka diberikan",G141,-G141))</f>
      </c>
      <c r="J141" s="25">
        <f>IF(B141="","",SUMIFS($I$2:$I141,$B$2:$B141,B141))</f>
      </c>
      <c r="K141" s="24">
        <f>IF(B141="","",IF(COUNTIF($B141:$B$300,B141)&gt;1,"",IF(J141&gt;0.004,"TERBUKA",IF(J141&lt;-0.004,"POTONGAN BERLEBIH","DITUTUP"))))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IF(OR(B142="",G142=""),"",IF(C142="Uang muka diberikan",G142,-G142))</f>
      </c>
      <c r="J142" s="21">
        <f>IF(B142="","",SUMIFS($I$2:$I142,$B$2:$B142,B142))</f>
      </c>
      <c r="K142" s="20">
        <f>IF(B142="","",IF(COUNTIF($B142:$B$300,B142)&gt;1,"",IF(J142&gt;0.004,"TERBUKA",IF(J142&lt;-0.004,"POTONGAN BERLEBIH","DITUTUP"))))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IF(OR(B143="",G143=""),"",IF(C143="Uang muka diberikan",G143,-G143))</f>
      </c>
      <c r="J143" s="25">
        <f>IF(B143="","",SUMIFS($I$2:$I143,$B$2:$B143,B143))</f>
      </c>
      <c r="K143" s="24">
        <f>IF(B143="","",IF(COUNTIF($B143:$B$300,B143)&gt;1,"",IF(J143&gt;0.004,"TERBUKA",IF(J143&lt;-0.004,"POTONGAN BERLEBIH","DITUTUP"))))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IF(OR(B144="",G144=""),"",IF(C144="Uang muka diberikan",G144,-G144))</f>
      </c>
      <c r="J144" s="21">
        <f>IF(B144="","",SUMIFS($I$2:$I144,$B$2:$B144,B144))</f>
      </c>
      <c r="K144" s="20">
        <f>IF(B144="","",IF(COUNTIF($B144:$B$300,B144)&gt;1,"",IF(J144&gt;0.004,"TERBUKA",IF(J144&lt;-0.004,"POTONGAN BERLEBIH","DITUTUP"))))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IF(OR(B145="",G145=""),"",IF(C145="Uang muka diberikan",G145,-G145))</f>
      </c>
      <c r="J145" s="25">
        <f>IF(B145="","",SUMIFS($I$2:$I145,$B$2:$B145,B145))</f>
      </c>
      <c r="K145" s="24">
        <f>IF(B145="","",IF(COUNTIF($B145:$B$300,B145)&gt;1,"",IF(J145&gt;0.004,"TERBUKA",IF(J145&lt;-0.004,"POTONGAN BERLEBIH","DITUTUP"))))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IF(OR(B146="",G146=""),"",IF(C146="Uang muka diberikan",G146,-G146))</f>
      </c>
      <c r="J146" s="21">
        <f>IF(B146="","",SUMIFS($I$2:$I146,$B$2:$B146,B146))</f>
      </c>
      <c r="K146" s="20">
        <f>IF(B146="","",IF(COUNTIF($B146:$B$300,B146)&gt;1,"",IF(J146&gt;0.004,"TERBUKA",IF(J146&lt;-0.004,"POTONGAN BERLEBIH","DITUTUP"))))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IF(OR(B147="",G147=""),"",IF(C147="Uang muka diberikan",G147,-G147))</f>
      </c>
      <c r="J147" s="25">
        <f>IF(B147="","",SUMIFS($I$2:$I147,$B$2:$B147,B147))</f>
      </c>
      <c r="K147" s="24">
        <f>IF(B147="","",IF(COUNTIF($B147:$B$300,B147)&gt;1,"",IF(J147&gt;0.004,"TERBUKA",IF(J147&lt;-0.004,"POTONGAN BERLEBIH","DITUTUP"))))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IF(OR(B148="",G148=""),"",IF(C148="Uang muka diberikan",G148,-G148))</f>
      </c>
      <c r="J148" s="21">
        <f>IF(B148="","",SUMIFS($I$2:$I148,$B$2:$B148,B148))</f>
      </c>
      <c r="K148" s="20">
        <f>IF(B148="","",IF(COUNTIF($B148:$B$300,B148)&gt;1,"",IF(J148&gt;0.004,"TERBUKA",IF(J148&lt;-0.004,"POTONGAN BERLEBIH","DITUTUP"))))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IF(OR(B149="",G149=""),"",IF(C149="Uang muka diberikan",G149,-G149))</f>
      </c>
      <c r="J149" s="25">
        <f>IF(B149="","",SUMIFS($I$2:$I149,$B$2:$B149,B149))</f>
      </c>
      <c r="K149" s="24">
        <f>IF(B149="","",IF(COUNTIF($B149:$B$300,B149)&gt;1,"",IF(J149&gt;0.004,"TERBUKA",IF(J149&lt;-0.004,"POTONGAN BERLEBIH","DITUTUP"))))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IF(OR(B150="",G150=""),"",IF(C150="Uang muka diberikan",G150,-G150))</f>
      </c>
      <c r="J150" s="21">
        <f>IF(B150="","",SUMIFS($I$2:$I150,$B$2:$B150,B150))</f>
      </c>
      <c r="K150" s="20">
        <f>IF(B150="","",IF(COUNTIF($B150:$B$300,B150)&gt;1,"",IF(J150&gt;0.004,"TERBUKA",IF(J150&lt;-0.004,"POTONGAN BERLEBIH","DITUTUP"))))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IF(OR(B151="",G151=""),"",IF(C151="Uang muka diberikan",G151,-G151))</f>
      </c>
      <c r="J151" s="25">
        <f>IF(B151="","",SUMIFS($I$2:$I151,$B$2:$B151,B151))</f>
      </c>
      <c r="K151" s="24">
        <f>IF(B151="","",IF(COUNTIF($B151:$B$300,B151)&gt;1,"",IF(J151&gt;0.004,"TERBUKA",IF(J151&lt;-0.004,"POTONGAN BERLEBIH","DITUTUP"))))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IF(OR(B152="",G152=""),"",IF(C152="Uang muka diberikan",G152,-G152))</f>
      </c>
      <c r="J152" s="21">
        <f>IF(B152="","",SUMIFS($I$2:$I152,$B$2:$B152,B152))</f>
      </c>
      <c r="K152" s="20">
        <f>IF(B152="","",IF(COUNTIF($B152:$B$300,B152)&gt;1,"",IF(J152&gt;0.004,"TERBUKA",IF(J152&lt;-0.004,"POTONGAN BERLEBIH","DITUTUP"))))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IF(OR(B153="",G153=""),"",IF(C153="Uang muka diberikan",G153,-G153))</f>
      </c>
      <c r="J153" s="25">
        <f>IF(B153="","",SUMIFS($I$2:$I153,$B$2:$B153,B153))</f>
      </c>
      <c r="K153" s="24">
        <f>IF(B153="","",IF(COUNTIF($B153:$B$300,B153)&gt;1,"",IF(J153&gt;0.004,"TERBUKA",IF(J153&lt;-0.004,"POTONGAN BERLEBIH","DITUTUP"))))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IF(OR(B154="",G154=""),"",IF(C154="Uang muka diberikan",G154,-G154))</f>
      </c>
      <c r="J154" s="21">
        <f>IF(B154="","",SUMIFS($I$2:$I154,$B$2:$B154,B154))</f>
      </c>
      <c r="K154" s="20">
        <f>IF(B154="","",IF(COUNTIF($B154:$B$300,B154)&gt;1,"",IF(J154&gt;0.004,"TERBUKA",IF(J154&lt;-0.004,"POTONGAN BERLEBIH","DITUTUP"))))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IF(OR(B155="",G155=""),"",IF(C155="Uang muka diberikan",G155,-G155))</f>
      </c>
      <c r="J155" s="25">
        <f>IF(B155="","",SUMIFS($I$2:$I155,$B$2:$B155,B155))</f>
      </c>
      <c r="K155" s="24">
        <f>IF(B155="","",IF(COUNTIF($B155:$B$300,B155)&gt;1,"",IF(J155&gt;0.004,"TERBUKA",IF(J155&lt;-0.004,"POTONGAN BERLEBIH","DITUTUP"))))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IF(OR(B156="",G156=""),"",IF(C156="Uang muka diberikan",G156,-G156))</f>
      </c>
      <c r="J156" s="21">
        <f>IF(B156="","",SUMIFS($I$2:$I156,$B$2:$B156,B156))</f>
      </c>
      <c r="K156" s="20">
        <f>IF(B156="","",IF(COUNTIF($B156:$B$300,B156)&gt;1,"",IF(J156&gt;0.004,"TERBUKA",IF(J156&lt;-0.004,"POTONGAN BERLEBIH","DITUTUP"))))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IF(OR(B157="",G157=""),"",IF(C157="Uang muka diberikan",G157,-G157))</f>
      </c>
      <c r="J157" s="25">
        <f>IF(B157="","",SUMIFS($I$2:$I157,$B$2:$B157,B157))</f>
      </c>
      <c r="K157" s="24">
        <f>IF(B157="","",IF(COUNTIF($B157:$B$300,B157)&gt;1,"",IF(J157&gt;0.004,"TERBUKA",IF(J157&lt;-0.004,"POTONGAN BERLEBIH","DITUTUP"))))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IF(OR(B158="",G158=""),"",IF(C158="Uang muka diberikan",G158,-G158))</f>
      </c>
      <c r="J158" s="21">
        <f>IF(B158="","",SUMIFS($I$2:$I158,$B$2:$B158,B158))</f>
      </c>
      <c r="K158" s="20">
        <f>IF(B158="","",IF(COUNTIF($B158:$B$300,B158)&gt;1,"",IF(J158&gt;0.004,"TERBUKA",IF(J158&lt;-0.004,"POTONGAN BERLEBIH","DITUTUP"))))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IF(OR(B159="",G159=""),"",IF(C159="Uang muka diberikan",G159,-G159))</f>
      </c>
      <c r="J159" s="25">
        <f>IF(B159="","",SUMIFS($I$2:$I159,$B$2:$B159,B159))</f>
      </c>
      <c r="K159" s="24">
        <f>IF(B159="","",IF(COUNTIF($B159:$B$300,B159)&gt;1,"",IF(J159&gt;0.004,"TERBUKA",IF(J159&lt;-0.004,"POTONGAN BERLEBIH","DITUTUP"))))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IF(OR(B160="",G160=""),"",IF(C160="Uang muka diberikan",G160,-G160))</f>
      </c>
      <c r="J160" s="21">
        <f>IF(B160="","",SUMIFS($I$2:$I160,$B$2:$B160,B160))</f>
      </c>
      <c r="K160" s="20">
        <f>IF(B160="","",IF(COUNTIF($B160:$B$300,B160)&gt;1,"",IF(J160&gt;0.004,"TERBUKA",IF(J160&lt;-0.004,"POTONGAN BERLEBIH","DITUTUP"))))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IF(OR(B161="",G161=""),"",IF(C161="Uang muka diberikan",G161,-G161))</f>
      </c>
      <c r="J161" s="25">
        <f>IF(B161="","",SUMIFS($I$2:$I161,$B$2:$B161,B161))</f>
      </c>
      <c r="K161" s="24">
        <f>IF(B161="","",IF(COUNTIF($B161:$B$300,B161)&gt;1,"",IF(J161&gt;0.004,"TERBUKA",IF(J161&lt;-0.004,"POTONGAN BERLEBIH","DITUTUP"))))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IF(OR(B162="",G162=""),"",IF(C162="Uang muka diberikan",G162,-G162))</f>
      </c>
      <c r="J162" s="21">
        <f>IF(B162="","",SUMIFS($I$2:$I162,$B$2:$B162,B162))</f>
      </c>
      <c r="K162" s="20">
        <f>IF(B162="","",IF(COUNTIF($B162:$B$300,B162)&gt;1,"",IF(J162&gt;0.004,"TERBUKA",IF(J162&lt;-0.004,"POTONGAN BERLEBIH","DITUTUP"))))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IF(OR(B163="",G163=""),"",IF(C163="Uang muka diberikan",G163,-G163))</f>
      </c>
      <c r="J163" s="25">
        <f>IF(B163="","",SUMIFS($I$2:$I163,$B$2:$B163,B163))</f>
      </c>
      <c r="K163" s="24">
        <f>IF(B163="","",IF(COUNTIF($B163:$B$300,B163)&gt;1,"",IF(J163&gt;0.004,"TERBUKA",IF(J163&lt;-0.004,"POTONGAN BERLEBIH","DITUTUP"))))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IF(OR(B164="",G164=""),"",IF(C164="Uang muka diberikan",G164,-G164))</f>
      </c>
      <c r="J164" s="21">
        <f>IF(B164="","",SUMIFS($I$2:$I164,$B$2:$B164,B164))</f>
      </c>
      <c r="K164" s="20">
        <f>IF(B164="","",IF(COUNTIF($B164:$B$300,B164)&gt;1,"",IF(J164&gt;0.004,"TERBUKA",IF(J164&lt;-0.004,"POTONGAN BERLEBIH","DITUTUP"))))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IF(OR(B165="",G165=""),"",IF(C165="Uang muka diberikan",G165,-G165))</f>
      </c>
      <c r="J165" s="25">
        <f>IF(B165="","",SUMIFS($I$2:$I165,$B$2:$B165,B165))</f>
      </c>
      <c r="K165" s="24">
        <f>IF(B165="","",IF(COUNTIF($B165:$B$300,B165)&gt;1,"",IF(J165&gt;0.004,"TERBUKA",IF(J165&lt;-0.004,"POTONGAN BERLEBIH","DITUTUP"))))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IF(OR(B166="",G166=""),"",IF(C166="Uang muka diberikan",G166,-G166))</f>
      </c>
      <c r="J166" s="21">
        <f>IF(B166="","",SUMIFS($I$2:$I166,$B$2:$B166,B166))</f>
      </c>
      <c r="K166" s="20">
        <f>IF(B166="","",IF(COUNTIF($B166:$B$300,B166)&gt;1,"",IF(J166&gt;0.004,"TERBUKA",IF(J166&lt;-0.004,"POTONGAN BERLEBIH","DITUTUP"))))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IF(OR(B167="",G167=""),"",IF(C167="Uang muka diberikan",G167,-G167))</f>
      </c>
      <c r="J167" s="25">
        <f>IF(B167="","",SUMIFS($I$2:$I167,$B$2:$B167,B167))</f>
      </c>
      <c r="K167" s="24">
        <f>IF(B167="","",IF(COUNTIF($B167:$B$300,B167)&gt;1,"",IF(J167&gt;0.004,"TERBUKA",IF(J167&lt;-0.004,"POTONGAN BERLEBIH","DITUTUP"))))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IF(OR(B168="",G168=""),"",IF(C168="Uang muka diberikan",G168,-G168))</f>
      </c>
      <c r="J168" s="21">
        <f>IF(B168="","",SUMIFS($I$2:$I168,$B$2:$B168,B168))</f>
      </c>
      <c r="K168" s="20">
        <f>IF(B168="","",IF(COUNTIF($B168:$B$300,B168)&gt;1,"",IF(J168&gt;0.004,"TERBUKA",IF(J168&lt;-0.004,"POTONGAN BERLEBIH","DITUTUP"))))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IF(OR(B169="",G169=""),"",IF(C169="Uang muka diberikan",G169,-G169))</f>
      </c>
      <c r="J169" s="25">
        <f>IF(B169="","",SUMIFS($I$2:$I169,$B$2:$B169,B169))</f>
      </c>
      <c r="K169" s="24">
        <f>IF(B169="","",IF(COUNTIF($B169:$B$300,B169)&gt;1,"",IF(J169&gt;0.004,"TERBUKA",IF(J169&lt;-0.004,"POTONGAN BERLEBIH","DITUTUP"))))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IF(OR(B170="",G170=""),"",IF(C170="Uang muka diberikan",G170,-G170))</f>
      </c>
      <c r="J170" s="21">
        <f>IF(B170="","",SUMIFS($I$2:$I170,$B$2:$B170,B170))</f>
      </c>
      <c r="K170" s="20">
        <f>IF(B170="","",IF(COUNTIF($B170:$B$300,B170)&gt;1,"",IF(J170&gt;0.004,"TERBUKA",IF(J170&lt;-0.004,"POTONGAN BERLEBIH","DITUTUP"))))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IF(OR(B171="",G171=""),"",IF(C171="Uang muka diberikan",G171,-G171))</f>
      </c>
      <c r="J171" s="25">
        <f>IF(B171="","",SUMIFS($I$2:$I171,$B$2:$B171,B171))</f>
      </c>
      <c r="K171" s="24">
        <f>IF(B171="","",IF(COUNTIF($B171:$B$300,B171)&gt;1,"",IF(J171&gt;0.004,"TERBUKA",IF(J171&lt;-0.004,"POTONGAN BERLEBIH","DITUTUP"))))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IF(OR(B172="",G172=""),"",IF(C172="Uang muka diberikan",G172,-G172))</f>
      </c>
      <c r="J172" s="21">
        <f>IF(B172="","",SUMIFS($I$2:$I172,$B$2:$B172,B172))</f>
      </c>
      <c r="K172" s="20">
        <f>IF(B172="","",IF(COUNTIF($B172:$B$300,B172)&gt;1,"",IF(J172&gt;0.004,"TERBUKA",IF(J172&lt;-0.004,"POTONGAN BERLEBIH","DITUTUP"))))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IF(OR(B173="",G173=""),"",IF(C173="Uang muka diberikan",G173,-G173))</f>
      </c>
      <c r="J173" s="25">
        <f>IF(B173="","",SUMIFS($I$2:$I173,$B$2:$B173,B173))</f>
      </c>
      <c r="K173" s="24">
        <f>IF(B173="","",IF(COUNTIF($B173:$B$300,B173)&gt;1,"",IF(J173&gt;0.004,"TERBUKA",IF(J173&lt;-0.004,"POTONGAN BERLEBIH","DITUTUP"))))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IF(OR(B174="",G174=""),"",IF(C174="Uang muka diberikan",G174,-G174))</f>
      </c>
      <c r="J174" s="21">
        <f>IF(B174="","",SUMIFS($I$2:$I174,$B$2:$B174,B174))</f>
      </c>
      <c r="K174" s="20">
        <f>IF(B174="","",IF(COUNTIF($B174:$B$300,B174)&gt;1,"",IF(J174&gt;0.004,"TERBUKA",IF(J174&lt;-0.004,"POTONGAN BERLEBIH","DITUTUP"))))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IF(OR(B175="",G175=""),"",IF(C175="Uang muka diberikan",G175,-G175))</f>
      </c>
      <c r="J175" s="25">
        <f>IF(B175="","",SUMIFS($I$2:$I175,$B$2:$B175,B175))</f>
      </c>
      <c r="K175" s="24">
        <f>IF(B175="","",IF(COUNTIF($B175:$B$300,B175)&gt;1,"",IF(J175&gt;0.004,"TERBUKA",IF(J175&lt;-0.004,"POTONGAN BERLEBIH","DITUTUP"))))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IF(OR(B176="",G176=""),"",IF(C176="Uang muka diberikan",G176,-G176))</f>
      </c>
      <c r="J176" s="21">
        <f>IF(B176="","",SUMIFS($I$2:$I176,$B$2:$B176,B176))</f>
      </c>
      <c r="K176" s="20">
        <f>IF(B176="","",IF(COUNTIF($B176:$B$300,B176)&gt;1,"",IF(J176&gt;0.004,"TERBUKA",IF(J176&lt;-0.004,"POTONGAN BERLEBIH","DITUTUP"))))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IF(OR(B177="",G177=""),"",IF(C177="Uang muka diberikan",G177,-G177))</f>
      </c>
      <c r="J177" s="25">
        <f>IF(B177="","",SUMIFS($I$2:$I177,$B$2:$B177,B177))</f>
      </c>
      <c r="K177" s="24">
        <f>IF(B177="","",IF(COUNTIF($B177:$B$300,B177)&gt;1,"",IF(J177&gt;0.004,"TERBUKA",IF(J177&lt;-0.004,"POTONGAN BERLEBIH","DITUTUP"))))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IF(OR(B178="",G178=""),"",IF(C178="Uang muka diberikan",G178,-G178))</f>
      </c>
      <c r="J178" s="21">
        <f>IF(B178="","",SUMIFS($I$2:$I178,$B$2:$B178,B178))</f>
      </c>
      <c r="K178" s="20">
        <f>IF(B178="","",IF(COUNTIF($B178:$B$300,B178)&gt;1,"",IF(J178&gt;0.004,"TERBUKA",IF(J178&lt;-0.004,"POTONGAN BERLEBIH","DITUTUP"))))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IF(OR(B179="",G179=""),"",IF(C179="Uang muka diberikan",G179,-G179))</f>
      </c>
      <c r="J179" s="25">
        <f>IF(B179="","",SUMIFS($I$2:$I179,$B$2:$B179,B179))</f>
      </c>
      <c r="K179" s="24">
        <f>IF(B179="","",IF(COUNTIF($B179:$B$300,B179)&gt;1,"",IF(J179&gt;0.004,"TERBUKA",IF(J179&lt;-0.004,"POTONGAN BERLEBIH","DITUTUP"))))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IF(OR(B180="",G180=""),"",IF(C180="Uang muka diberikan",G180,-G180))</f>
      </c>
      <c r="J180" s="21">
        <f>IF(B180="","",SUMIFS($I$2:$I180,$B$2:$B180,B180))</f>
      </c>
      <c r="K180" s="20">
        <f>IF(B180="","",IF(COUNTIF($B180:$B$300,B180)&gt;1,"",IF(J180&gt;0.004,"TERBUKA",IF(J180&lt;-0.004,"POTONGAN BERLEBIH","DITUTUP"))))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IF(OR(B181="",G181=""),"",IF(C181="Uang muka diberikan",G181,-G181))</f>
      </c>
      <c r="J181" s="25">
        <f>IF(B181="","",SUMIFS($I$2:$I181,$B$2:$B181,B181))</f>
      </c>
      <c r="K181" s="24">
        <f>IF(B181="","",IF(COUNTIF($B181:$B$300,B181)&gt;1,"",IF(J181&gt;0.004,"TERBUKA",IF(J181&lt;-0.004,"POTONGAN BERLEBIH","DITUTUP"))))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IF(OR(B182="",G182=""),"",IF(C182="Uang muka diberikan",G182,-G182))</f>
      </c>
      <c r="J182" s="21">
        <f>IF(B182="","",SUMIFS($I$2:$I182,$B$2:$B182,B182))</f>
      </c>
      <c r="K182" s="20">
        <f>IF(B182="","",IF(COUNTIF($B182:$B$300,B182)&gt;1,"",IF(J182&gt;0.004,"TERBUKA",IF(J182&lt;-0.004,"POTONGAN BERLEBIH","DITUTUP"))))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IF(OR(B183="",G183=""),"",IF(C183="Uang muka diberikan",G183,-G183))</f>
      </c>
      <c r="J183" s="25">
        <f>IF(B183="","",SUMIFS($I$2:$I183,$B$2:$B183,B183))</f>
      </c>
      <c r="K183" s="24">
        <f>IF(B183="","",IF(COUNTIF($B183:$B$300,B183)&gt;1,"",IF(J183&gt;0.004,"TERBUKA",IF(J183&lt;-0.004,"POTONGAN BERLEBIH","DITUTUP"))))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IF(OR(B184="",G184=""),"",IF(C184="Uang muka diberikan",G184,-G184))</f>
      </c>
      <c r="J184" s="21">
        <f>IF(B184="","",SUMIFS($I$2:$I184,$B$2:$B184,B184))</f>
      </c>
      <c r="K184" s="20">
        <f>IF(B184="","",IF(COUNTIF($B184:$B$300,B184)&gt;1,"",IF(J184&gt;0.004,"TERBUKA",IF(J184&lt;-0.004,"POTONGAN BERLEBIH","DITUTUP"))))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IF(OR(B185="",G185=""),"",IF(C185="Uang muka diberikan",G185,-G185))</f>
      </c>
      <c r="J185" s="25">
        <f>IF(B185="","",SUMIFS($I$2:$I185,$B$2:$B185,B185))</f>
      </c>
      <c r="K185" s="24">
        <f>IF(B185="","",IF(COUNTIF($B185:$B$300,B185)&gt;1,"",IF(J185&gt;0.004,"TERBUKA",IF(J185&lt;-0.004,"POTONGAN BERLEBIH","DITUTUP"))))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IF(OR(B186="",G186=""),"",IF(C186="Uang muka diberikan",G186,-G186))</f>
      </c>
      <c r="J186" s="21">
        <f>IF(B186="","",SUMIFS($I$2:$I186,$B$2:$B186,B186))</f>
      </c>
      <c r="K186" s="20">
        <f>IF(B186="","",IF(COUNTIF($B186:$B$300,B186)&gt;1,"",IF(J186&gt;0.004,"TERBUKA",IF(J186&lt;-0.004,"POTONGAN BERLEBIH","DITUTUP"))))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IF(OR(B187="",G187=""),"",IF(C187="Uang muka diberikan",G187,-G187))</f>
      </c>
      <c r="J187" s="25">
        <f>IF(B187="","",SUMIFS($I$2:$I187,$B$2:$B187,B187))</f>
      </c>
      <c r="K187" s="24">
        <f>IF(B187="","",IF(COUNTIF($B187:$B$300,B187)&gt;1,"",IF(J187&gt;0.004,"TERBUKA",IF(J187&lt;-0.004,"POTONGAN BERLEBIH","DITUTUP"))))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IF(OR(B188="",G188=""),"",IF(C188="Uang muka diberikan",G188,-G188))</f>
      </c>
      <c r="J188" s="21">
        <f>IF(B188="","",SUMIFS($I$2:$I188,$B$2:$B188,B188))</f>
      </c>
      <c r="K188" s="20">
        <f>IF(B188="","",IF(COUNTIF($B188:$B$300,B188)&gt;1,"",IF(J188&gt;0.004,"TERBUKA",IF(J188&lt;-0.004,"POTONGAN BERLEBIH","DITUTUP"))))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IF(OR(B189="",G189=""),"",IF(C189="Uang muka diberikan",G189,-G189))</f>
      </c>
      <c r="J189" s="25">
        <f>IF(B189="","",SUMIFS($I$2:$I189,$B$2:$B189,B189))</f>
      </c>
      <c r="K189" s="24">
        <f>IF(B189="","",IF(COUNTIF($B189:$B$300,B189)&gt;1,"",IF(J189&gt;0.004,"TERBUKA",IF(J189&lt;-0.004,"POTONGAN BERLEBIH","DITUTUP"))))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IF(OR(B190="",G190=""),"",IF(C190="Uang muka diberikan",G190,-G190))</f>
      </c>
      <c r="J190" s="21">
        <f>IF(B190="","",SUMIFS($I$2:$I190,$B$2:$B190,B190))</f>
      </c>
      <c r="K190" s="20">
        <f>IF(B190="","",IF(COUNTIF($B190:$B$300,B190)&gt;1,"",IF(J190&gt;0.004,"TERBUKA",IF(J190&lt;-0.004,"POTONGAN BERLEBIH","DITUTUP"))))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IF(OR(B191="",G191=""),"",IF(C191="Uang muka diberikan",G191,-G191))</f>
      </c>
      <c r="J191" s="25">
        <f>IF(B191="","",SUMIFS($I$2:$I191,$B$2:$B191,B191))</f>
      </c>
      <c r="K191" s="24">
        <f>IF(B191="","",IF(COUNTIF($B191:$B$300,B191)&gt;1,"",IF(J191&gt;0.004,"TERBUKA",IF(J191&lt;-0.004,"POTONGAN BERLEBIH","DITUTUP"))))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IF(OR(B192="",G192=""),"",IF(C192="Uang muka diberikan",G192,-G192))</f>
      </c>
      <c r="J192" s="21">
        <f>IF(B192="","",SUMIFS($I$2:$I192,$B$2:$B192,B192))</f>
      </c>
      <c r="K192" s="20">
        <f>IF(B192="","",IF(COUNTIF($B192:$B$300,B192)&gt;1,"",IF(J192&gt;0.004,"TERBUKA",IF(J192&lt;-0.004,"POTONGAN BERLEBIH","DITUTUP"))))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IF(OR(B193="",G193=""),"",IF(C193="Uang muka diberikan",G193,-G193))</f>
      </c>
      <c r="J193" s="25">
        <f>IF(B193="","",SUMIFS($I$2:$I193,$B$2:$B193,B193))</f>
      </c>
      <c r="K193" s="24">
        <f>IF(B193="","",IF(COUNTIF($B193:$B$300,B193)&gt;1,"",IF(J193&gt;0.004,"TERBUKA",IF(J193&lt;-0.004,"POTONGAN BERLEBIH","DITUTUP"))))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IF(OR(B194="",G194=""),"",IF(C194="Uang muka diberikan",G194,-G194))</f>
      </c>
      <c r="J194" s="21">
        <f>IF(B194="","",SUMIFS($I$2:$I194,$B$2:$B194,B194))</f>
      </c>
      <c r="K194" s="20">
        <f>IF(B194="","",IF(COUNTIF($B194:$B$300,B194)&gt;1,"",IF(J194&gt;0.004,"TERBUKA",IF(J194&lt;-0.004,"POTONGAN BERLEBIH","DITUTUP"))))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IF(OR(B195="",G195=""),"",IF(C195="Uang muka diberikan",G195,-G195))</f>
      </c>
      <c r="J195" s="25">
        <f>IF(B195="","",SUMIFS($I$2:$I195,$B$2:$B195,B195))</f>
      </c>
      <c r="K195" s="24">
        <f>IF(B195="","",IF(COUNTIF($B195:$B$300,B195)&gt;1,"",IF(J195&gt;0.004,"TERBUKA",IF(J195&lt;-0.004,"POTONGAN BERLEBIH","DITUTUP"))))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IF(OR(B196="",G196=""),"",IF(C196="Uang muka diberikan",G196,-G196))</f>
      </c>
      <c r="J196" s="21">
        <f>IF(B196="","",SUMIFS($I$2:$I196,$B$2:$B196,B196))</f>
      </c>
      <c r="K196" s="20">
        <f>IF(B196="","",IF(COUNTIF($B196:$B$300,B196)&gt;1,"",IF(J196&gt;0.004,"TERBUKA",IF(J196&lt;-0.004,"POTONGAN BERLEBIH","DITUTUP"))))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IF(OR(B197="",G197=""),"",IF(C197="Uang muka diberikan",G197,-G197))</f>
      </c>
      <c r="J197" s="25">
        <f>IF(B197="","",SUMIFS($I$2:$I197,$B$2:$B197,B197))</f>
      </c>
      <c r="K197" s="24">
        <f>IF(B197="","",IF(COUNTIF($B197:$B$300,B197)&gt;1,"",IF(J197&gt;0.004,"TERBUKA",IF(J197&lt;-0.004,"POTONGAN BERLEBIH","DITUTUP"))))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IF(OR(B198="",G198=""),"",IF(C198="Uang muka diberikan",G198,-G198))</f>
      </c>
      <c r="J198" s="21">
        <f>IF(B198="","",SUMIFS($I$2:$I198,$B$2:$B198,B198))</f>
      </c>
      <c r="K198" s="20">
        <f>IF(B198="","",IF(COUNTIF($B198:$B$300,B198)&gt;1,"",IF(J198&gt;0.004,"TERBUKA",IF(J198&lt;-0.004,"POTONGAN BERLEBIH","DITUTUP"))))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IF(OR(B199="",G199=""),"",IF(C199="Uang muka diberikan",G199,-G199))</f>
      </c>
      <c r="J199" s="25">
        <f>IF(B199="","",SUMIFS($I$2:$I199,$B$2:$B199,B199))</f>
      </c>
      <c r="K199" s="24">
        <f>IF(B199="","",IF(COUNTIF($B199:$B$300,B199)&gt;1,"",IF(J199&gt;0.004,"TERBUKA",IF(J199&lt;-0.004,"POTONGAN BERLEBIH","DITUTUP"))))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IF(OR(B200="",G200=""),"",IF(C200="Uang muka diberikan",G200,-G200))</f>
      </c>
      <c r="J200" s="21">
        <f>IF(B200="","",SUMIFS($I$2:$I200,$B$2:$B200,B200))</f>
      </c>
      <c r="K200" s="20">
        <f>IF(B200="","",IF(COUNTIF($B200:$B$300,B200)&gt;1,"",IF(J200&gt;0.004,"TERBUKA",IF(J200&lt;-0.004,"POTONGAN BERLEBIH","DITUTUP"))))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IF(OR(B201="",G201=""),"",IF(C201="Uang muka diberikan",G201,-G201))</f>
      </c>
      <c r="J201" s="25">
        <f>IF(B201="","",SUMIFS($I$2:$I201,$B$2:$B201,B201))</f>
      </c>
      <c r="K201" s="24">
        <f>IF(B201="","",IF(COUNTIF($B201:$B$300,B201)&gt;1,"",IF(J201&gt;0.004,"TERBUKA",IF(J201&lt;-0.004,"POTONGAN BERLEBIH","DITUTUP"))))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IF(OR(B202="",G202=""),"",IF(C202="Uang muka diberikan",G202,-G202))</f>
      </c>
      <c r="J202" s="21">
        <f>IF(B202="","",SUMIFS($I$2:$I202,$B$2:$B202,B202))</f>
      </c>
      <c r="K202" s="20">
        <f>IF(B202="","",IF(COUNTIF($B202:$B$300,B202)&gt;1,"",IF(J202&gt;0.004,"TERBUKA",IF(J202&lt;-0.004,"POTONGAN BERLEBIH","DITUTUP"))))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IF(OR(B203="",G203=""),"",IF(C203="Uang muka diberikan",G203,-G203))</f>
      </c>
      <c r="J203" s="25">
        <f>IF(B203="","",SUMIFS($I$2:$I203,$B$2:$B203,B203))</f>
      </c>
      <c r="K203" s="24">
        <f>IF(B203="","",IF(COUNTIF($B203:$B$300,B203)&gt;1,"",IF(J203&gt;0.004,"TERBUKA",IF(J203&lt;-0.004,"POTONGAN BERLEBIH","DITUTUP"))))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IF(OR(B204="",G204=""),"",IF(C204="Uang muka diberikan",G204,-G204))</f>
      </c>
      <c r="J204" s="21">
        <f>IF(B204="","",SUMIFS($I$2:$I204,$B$2:$B204,B204))</f>
      </c>
      <c r="K204" s="20">
        <f>IF(B204="","",IF(COUNTIF($B204:$B$300,B204)&gt;1,"",IF(J204&gt;0.004,"TERBUKA",IF(J204&lt;-0.004,"POTONGAN BERLEBIH","DITUTUP"))))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IF(OR(B205="",G205=""),"",IF(C205="Uang muka diberikan",G205,-G205))</f>
      </c>
      <c r="J205" s="25">
        <f>IF(B205="","",SUMIFS($I$2:$I205,$B$2:$B205,B205))</f>
      </c>
      <c r="K205" s="24">
        <f>IF(B205="","",IF(COUNTIF($B205:$B$300,B205)&gt;1,"",IF(J205&gt;0.004,"TERBUKA",IF(J205&lt;-0.004,"POTONGAN BERLEBIH","DITUTUP"))))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IF(OR(B206="",G206=""),"",IF(C206="Uang muka diberikan",G206,-G206))</f>
      </c>
      <c r="J206" s="21">
        <f>IF(B206="","",SUMIFS($I$2:$I206,$B$2:$B206,B206))</f>
      </c>
      <c r="K206" s="20">
        <f>IF(B206="","",IF(COUNTIF($B206:$B$300,B206)&gt;1,"",IF(J206&gt;0.004,"TERBUKA",IF(J206&lt;-0.004,"POTONGAN BERLEBIH","DITUTUP"))))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IF(OR(B207="",G207=""),"",IF(C207="Uang muka diberikan",G207,-G207))</f>
      </c>
      <c r="J207" s="25">
        <f>IF(B207="","",SUMIFS($I$2:$I207,$B$2:$B207,B207))</f>
      </c>
      <c r="K207" s="24">
        <f>IF(B207="","",IF(COUNTIF($B207:$B$300,B207)&gt;1,"",IF(J207&gt;0.004,"TERBUKA",IF(J207&lt;-0.004,"POTONGAN BERLEBIH","DITUTUP"))))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IF(OR(B208="",G208=""),"",IF(C208="Uang muka diberikan",G208,-G208))</f>
      </c>
      <c r="J208" s="21">
        <f>IF(B208="","",SUMIFS($I$2:$I208,$B$2:$B208,B208))</f>
      </c>
      <c r="K208" s="20">
        <f>IF(B208="","",IF(COUNTIF($B208:$B$300,B208)&gt;1,"",IF(J208&gt;0.004,"TERBUKA",IF(J208&lt;-0.004,"POTONGAN BERLEBIH","DITUTUP"))))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IF(OR(B209="",G209=""),"",IF(C209="Uang muka diberikan",G209,-G209))</f>
      </c>
      <c r="J209" s="25">
        <f>IF(B209="","",SUMIFS($I$2:$I209,$B$2:$B209,B209))</f>
      </c>
      <c r="K209" s="24">
        <f>IF(B209="","",IF(COUNTIF($B209:$B$300,B209)&gt;1,"",IF(J209&gt;0.004,"TERBUKA",IF(J209&lt;-0.004,"POTONGAN BERLEBIH","DITUTUP"))))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IF(OR(B210="",G210=""),"",IF(C210="Uang muka diberikan",G210,-G210))</f>
      </c>
      <c r="J210" s="21">
        <f>IF(B210="","",SUMIFS($I$2:$I210,$B$2:$B210,B210))</f>
      </c>
      <c r="K210" s="20">
        <f>IF(B210="","",IF(COUNTIF($B210:$B$300,B210)&gt;1,"",IF(J210&gt;0.004,"TERBUKA",IF(J210&lt;-0.004,"POTONGAN BERLEBIH","DITUTUP"))))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IF(OR(B211="",G211=""),"",IF(C211="Uang muka diberikan",G211,-G211))</f>
      </c>
      <c r="J211" s="25">
        <f>IF(B211="","",SUMIFS($I$2:$I211,$B$2:$B211,B211))</f>
      </c>
      <c r="K211" s="24">
        <f>IF(B211="","",IF(COUNTIF($B211:$B$300,B211)&gt;1,"",IF(J211&gt;0.004,"TERBUKA",IF(J211&lt;-0.004,"POTONGAN BERLEBIH","DITUTUP"))))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IF(OR(B212="",G212=""),"",IF(C212="Uang muka diberikan",G212,-G212))</f>
      </c>
      <c r="J212" s="21">
        <f>IF(B212="","",SUMIFS($I$2:$I212,$B$2:$B212,B212))</f>
      </c>
      <c r="K212" s="20">
        <f>IF(B212="","",IF(COUNTIF($B212:$B$300,B212)&gt;1,"",IF(J212&gt;0.004,"TERBUKA",IF(J212&lt;-0.004,"POTONGAN BERLEBIH","DITUTUP"))))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IF(OR(B213="",G213=""),"",IF(C213="Uang muka diberikan",G213,-G213))</f>
      </c>
      <c r="J213" s="25">
        <f>IF(B213="","",SUMIFS($I$2:$I213,$B$2:$B213,B213))</f>
      </c>
      <c r="K213" s="24">
        <f>IF(B213="","",IF(COUNTIF($B213:$B$300,B213)&gt;1,"",IF(J213&gt;0.004,"TERBUKA",IF(J213&lt;-0.004,"POTONGAN BERLEBIH","DITUTUP"))))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IF(OR(B214="",G214=""),"",IF(C214="Uang muka diberikan",G214,-G214))</f>
      </c>
      <c r="J214" s="21">
        <f>IF(B214="","",SUMIFS($I$2:$I214,$B$2:$B214,B214))</f>
      </c>
      <c r="K214" s="20">
        <f>IF(B214="","",IF(COUNTIF($B214:$B$300,B214)&gt;1,"",IF(J214&gt;0.004,"TERBUKA",IF(J214&lt;-0.004,"POTONGAN BERLEBIH","DITUTUP"))))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IF(OR(B215="",G215=""),"",IF(C215="Uang muka diberikan",G215,-G215))</f>
      </c>
      <c r="J215" s="25">
        <f>IF(B215="","",SUMIFS($I$2:$I215,$B$2:$B215,B215))</f>
      </c>
      <c r="K215" s="24">
        <f>IF(B215="","",IF(COUNTIF($B215:$B$300,B215)&gt;1,"",IF(J215&gt;0.004,"TERBUKA",IF(J215&lt;-0.004,"POTONGAN BERLEBIH","DITUTUP"))))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IF(OR(B216="",G216=""),"",IF(C216="Uang muka diberikan",G216,-G216))</f>
      </c>
      <c r="J216" s="21">
        <f>IF(B216="","",SUMIFS($I$2:$I216,$B$2:$B216,B216))</f>
      </c>
      <c r="K216" s="20">
        <f>IF(B216="","",IF(COUNTIF($B216:$B$300,B216)&gt;1,"",IF(J216&gt;0.004,"TERBUKA",IF(J216&lt;-0.004,"POTONGAN BERLEBIH","DITUTUP"))))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IF(OR(B217="",G217=""),"",IF(C217="Uang muka diberikan",G217,-G217))</f>
      </c>
      <c r="J217" s="25">
        <f>IF(B217="","",SUMIFS($I$2:$I217,$B$2:$B217,B217))</f>
      </c>
      <c r="K217" s="24">
        <f>IF(B217="","",IF(COUNTIF($B217:$B$300,B217)&gt;1,"",IF(J217&gt;0.004,"TERBUKA",IF(J217&lt;-0.004,"POTONGAN BERLEBIH","DITUTUP"))))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IF(OR(B218="",G218=""),"",IF(C218="Uang muka diberikan",G218,-G218))</f>
      </c>
      <c r="J218" s="21">
        <f>IF(B218="","",SUMIFS($I$2:$I218,$B$2:$B218,B218))</f>
      </c>
      <c r="K218" s="20">
        <f>IF(B218="","",IF(COUNTIF($B218:$B$300,B218)&gt;1,"",IF(J218&gt;0.004,"TERBUKA",IF(J218&lt;-0.004,"POTONGAN BERLEBIH","DITUTUP"))))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IF(OR(B219="",G219=""),"",IF(C219="Uang muka diberikan",G219,-G219))</f>
      </c>
      <c r="J219" s="25">
        <f>IF(B219="","",SUMIFS($I$2:$I219,$B$2:$B219,B219))</f>
      </c>
      <c r="K219" s="24">
        <f>IF(B219="","",IF(COUNTIF($B219:$B$300,B219)&gt;1,"",IF(J219&gt;0.004,"TERBUKA",IF(J219&lt;-0.004,"POTONGAN BERLEBIH","DITUTUP"))))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IF(OR(B220="",G220=""),"",IF(C220="Uang muka diberikan",G220,-G220))</f>
      </c>
      <c r="J220" s="21">
        <f>IF(B220="","",SUMIFS($I$2:$I220,$B$2:$B220,B220))</f>
      </c>
      <c r="K220" s="20">
        <f>IF(B220="","",IF(COUNTIF($B220:$B$300,B220)&gt;1,"",IF(J220&gt;0.004,"TERBUKA",IF(J220&lt;-0.004,"POTONGAN BERLEBIH","DITUTUP"))))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IF(OR(B221="",G221=""),"",IF(C221="Uang muka diberikan",G221,-G221))</f>
      </c>
      <c r="J221" s="25">
        <f>IF(B221="","",SUMIFS($I$2:$I221,$B$2:$B221,B221))</f>
      </c>
      <c r="K221" s="24">
        <f>IF(B221="","",IF(COUNTIF($B221:$B$300,B221)&gt;1,"",IF(J221&gt;0.004,"TERBUKA",IF(J221&lt;-0.004,"POTONGAN BERLEBIH","DITUTUP"))))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IF(OR(B222="",G222=""),"",IF(C222="Uang muka diberikan",G222,-G222))</f>
      </c>
      <c r="J222" s="21">
        <f>IF(B222="","",SUMIFS($I$2:$I222,$B$2:$B222,B222))</f>
      </c>
      <c r="K222" s="20">
        <f>IF(B222="","",IF(COUNTIF($B222:$B$300,B222)&gt;1,"",IF(J222&gt;0.004,"TERBUKA",IF(J222&lt;-0.004,"POTONGAN BERLEBIH","DITUTUP"))))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IF(OR(B223="",G223=""),"",IF(C223="Uang muka diberikan",G223,-G223))</f>
      </c>
      <c r="J223" s="25">
        <f>IF(B223="","",SUMIFS($I$2:$I223,$B$2:$B223,B223))</f>
      </c>
      <c r="K223" s="24">
        <f>IF(B223="","",IF(COUNTIF($B223:$B$300,B223)&gt;1,"",IF(J223&gt;0.004,"TERBUKA",IF(J223&lt;-0.004,"POTONGAN BERLEBIH","DITUTUP"))))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IF(OR(B224="",G224=""),"",IF(C224="Uang muka diberikan",G224,-G224))</f>
      </c>
      <c r="J224" s="21">
        <f>IF(B224="","",SUMIFS($I$2:$I224,$B$2:$B224,B224))</f>
      </c>
      <c r="K224" s="20">
        <f>IF(B224="","",IF(COUNTIF($B224:$B$300,B224)&gt;1,"",IF(J224&gt;0.004,"TERBUKA",IF(J224&lt;-0.004,"POTONGAN BERLEBIH","DITUTUP"))))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IF(OR(B225="",G225=""),"",IF(C225="Uang muka diberikan",G225,-G225))</f>
      </c>
      <c r="J225" s="25">
        <f>IF(B225="","",SUMIFS($I$2:$I225,$B$2:$B225,B225))</f>
      </c>
      <c r="K225" s="24">
        <f>IF(B225="","",IF(COUNTIF($B225:$B$300,B225)&gt;1,"",IF(J225&gt;0.004,"TERBUKA",IF(J225&lt;-0.004,"POTONGAN BERLEBIH","DITUTUP"))))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IF(OR(B226="",G226=""),"",IF(C226="Uang muka diberikan",G226,-G226))</f>
      </c>
      <c r="J226" s="21">
        <f>IF(B226="","",SUMIFS($I$2:$I226,$B$2:$B226,B226))</f>
      </c>
      <c r="K226" s="20">
        <f>IF(B226="","",IF(COUNTIF($B226:$B$300,B226)&gt;1,"",IF(J226&gt;0.004,"TERBUKA",IF(J226&lt;-0.004,"POTONGAN BERLEBIH","DITUTUP"))))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IF(OR(B227="",G227=""),"",IF(C227="Uang muka diberikan",G227,-G227))</f>
      </c>
      <c r="J227" s="25">
        <f>IF(B227="","",SUMIFS($I$2:$I227,$B$2:$B227,B227))</f>
      </c>
      <c r="K227" s="24">
        <f>IF(B227="","",IF(COUNTIF($B227:$B$300,B227)&gt;1,"",IF(J227&gt;0.004,"TERBUKA",IF(J227&lt;-0.004,"POTONGAN BERLEBIH","DITUTUP"))))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IF(OR(B228="",G228=""),"",IF(C228="Uang muka diberikan",G228,-G228))</f>
      </c>
      <c r="J228" s="21">
        <f>IF(B228="","",SUMIFS($I$2:$I228,$B$2:$B228,B228))</f>
      </c>
      <c r="K228" s="20">
        <f>IF(B228="","",IF(COUNTIF($B228:$B$300,B228)&gt;1,"",IF(J228&gt;0.004,"TERBUKA",IF(J228&lt;-0.004,"POTONGAN BERLEBIH","DITUTUP"))))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IF(OR(B229="",G229=""),"",IF(C229="Uang muka diberikan",G229,-G229))</f>
      </c>
      <c r="J229" s="25">
        <f>IF(B229="","",SUMIFS($I$2:$I229,$B$2:$B229,B229))</f>
      </c>
      <c r="K229" s="24">
        <f>IF(B229="","",IF(COUNTIF($B229:$B$300,B229)&gt;1,"",IF(J229&gt;0.004,"TERBUKA",IF(J229&lt;-0.004,"POTONGAN BERLEBIH","DITUTUP"))))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IF(OR(B230="",G230=""),"",IF(C230="Uang muka diberikan",G230,-G230))</f>
      </c>
      <c r="J230" s="21">
        <f>IF(B230="","",SUMIFS($I$2:$I230,$B$2:$B230,B230))</f>
      </c>
      <c r="K230" s="20">
        <f>IF(B230="","",IF(COUNTIF($B230:$B$300,B230)&gt;1,"",IF(J230&gt;0.004,"TERBUKA",IF(J230&lt;-0.004,"POTONGAN BERLEBIH","DITUTUP"))))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IF(OR(B231="",G231=""),"",IF(C231="Uang muka diberikan",G231,-G231))</f>
      </c>
      <c r="J231" s="25">
        <f>IF(B231="","",SUMIFS($I$2:$I231,$B$2:$B231,B231))</f>
      </c>
      <c r="K231" s="24">
        <f>IF(B231="","",IF(COUNTIF($B231:$B$300,B231)&gt;1,"",IF(J231&gt;0.004,"TERBUKA",IF(J231&lt;-0.004,"POTONGAN BERLEBIH","DITUTUP"))))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IF(OR(B232="",G232=""),"",IF(C232="Uang muka diberikan",G232,-G232))</f>
      </c>
      <c r="J232" s="21">
        <f>IF(B232="","",SUMIFS($I$2:$I232,$B$2:$B232,B232))</f>
      </c>
      <c r="K232" s="20">
        <f>IF(B232="","",IF(COUNTIF($B232:$B$300,B232)&gt;1,"",IF(J232&gt;0.004,"TERBUKA",IF(J232&lt;-0.004,"POTONGAN BERLEBIH","DITUTUP"))))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IF(OR(B233="",G233=""),"",IF(C233="Uang muka diberikan",G233,-G233))</f>
      </c>
      <c r="J233" s="25">
        <f>IF(B233="","",SUMIFS($I$2:$I233,$B$2:$B233,B233))</f>
      </c>
      <c r="K233" s="24">
        <f>IF(B233="","",IF(COUNTIF($B233:$B$300,B233)&gt;1,"",IF(J233&gt;0.004,"TERBUKA",IF(J233&lt;-0.004,"POTONGAN BERLEBIH","DITUTUP"))))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IF(OR(B234="",G234=""),"",IF(C234="Uang muka diberikan",G234,-G234))</f>
      </c>
      <c r="J234" s="21">
        <f>IF(B234="","",SUMIFS($I$2:$I234,$B$2:$B234,B234))</f>
      </c>
      <c r="K234" s="20">
        <f>IF(B234="","",IF(COUNTIF($B234:$B$300,B234)&gt;1,"",IF(J234&gt;0.004,"TERBUKA",IF(J234&lt;-0.004,"POTONGAN BERLEBIH","DITUTUP"))))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IF(OR(B235="",G235=""),"",IF(C235="Uang muka diberikan",G235,-G235))</f>
      </c>
      <c r="J235" s="25">
        <f>IF(B235="","",SUMIFS($I$2:$I235,$B$2:$B235,B235))</f>
      </c>
      <c r="K235" s="24">
        <f>IF(B235="","",IF(COUNTIF($B235:$B$300,B235)&gt;1,"",IF(J235&gt;0.004,"TERBUKA",IF(J235&lt;-0.004,"POTONGAN BERLEBIH","DITUTUP"))))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IF(OR(B236="",G236=""),"",IF(C236="Uang muka diberikan",G236,-G236))</f>
      </c>
      <c r="J236" s="21">
        <f>IF(B236="","",SUMIFS($I$2:$I236,$B$2:$B236,B236))</f>
      </c>
      <c r="K236" s="20">
        <f>IF(B236="","",IF(COUNTIF($B236:$B$300,B236)&gt;1,"",IF(J236&gt;0.004,"TERBUKA",IF(J236&lt;-0.004,"POTONGAN BERLEBIH","DITUTUP"))))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IF(OR(B237="",G237=""),"",IF(C237="Uang muka diberikan",G237,-G237))</f>
      </c>
      <c r="J237" s="25">
        <f>IF(B237="","",SUMIFS($I$2:$I237,$B$2:$B237,B237))</f>
      </c>
      <c r="K237" s="24">
        <f>IF(B237="","",IF(COUNTIF($B237:$B$300,B237)&gt;1,"",IF(J237&gt;0.004,"TERBUKA",IF(J237&lt;-0.004,"POTONGAN BERLEBIH","DITUTUP"))))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IF(OR(B238="",G238=""),"",IF(C238="Uang muka diberikan",G238,-G238))</f>
      </c>
      <c r="J238" s="21">
        <f>IF(B238="","",SUMIFS($I$2:$I238,$B$2:$B238,B238))</f>
      </c>
      <c r="K238" s="20">
        <f>IF(B238="","",IF(COUNTIF($B238:$B$300,B238)&gt;1,"",IF(J238&gt;0.004,"TERBUKA",IF(J238&lt;-0.004,"POTONGAN BERLEBIH","DITUTUP"))))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IF(OR(B239="",G239=""),"",IF(C239="Uang muka diberikan",G239,-G239))</f>
      </c>
      <c r="J239" s="25">
        <f>IF(B239="","",SUMIFS($I$2:$I239,$B$2:$B239,B239))</f>
      </c>
      <c r="K239" s="24">
        <f>IF(B239="","",IF(COUNTIF($B239:$B$300,B239)&gt;1,"",IF(J239&gt;0.004,"TERBUKA",IF(J239&lt;-0.004,"POTONGAN BERLEBIH","DITUTUP"))))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IF(OR(B240="",G240=""),"",IF(C240="Uang muka diberikan",G240,-G240))</f>
      </c>
      <c r="J240" s="21">
        <f>IF(B240="","",SUMIFS($I$2:$I240,$B$2:$B240,B240))</f>
      </c>
      <c r="K240" s="20">
        <f>IF(B240="","",IF(COUNTIF($B240:$B$300,B240)&gt;1,"",IF(J240&gt;0.004,"TERBUKA",IF(J240&lt;-0.004,"POTONGAN BERLEBIH","DITUTUP"))))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IF(OR(B241="",G241=""),"",IF(C241="Uang muka diberikan",G241,-G241))</f>
      </c>
      <c r="J241" s="25">
        <f>IF(B241="","",SUMIFS($I$2:$I241,$B$2:$B241,B241))</f>
      </c>
      <c r="K241" s="24">
        <f>IF(B241="","",IF(COUNTIF($B241:$B$300,B241)&gt;1,"",IF(J241&gt;0.004,"TERBUKA",IF(J241&lt;-0.004,"POTONGAN BERLEBIH","DITUTUP"))))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IF(OR(B242="",G242=""),"",IF(C242="Uang muka diberikan",G242,-G242))</f>
      </c>
      <c r="J242" s="21">
        <f>IF(B242="","",SUMIFS($I$2:$I242,$B$2:$B242,B242))</f>
      </c>
      <c r="K242" s="20">
        <f>IF(B242="","",IF(COUNTIF($B242:$B$300,B242)&gt;1,"",IF(J242&gt;0.004,"TERBUKA",IF(J242&lt;-0.004,"POTONGAN BERLEBIH","DITUTUP"))))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IF(OR(B243="",G243=""),"",IF(C243="Uang muka diberikan",G243,-G243))</f>
      </c>
      <c r="J243" s="25">
        <f>IF(B243="","",SUMIFS($I$2:$I243,$B$2:$B243,B243))</f>
      </c>
      <c r="K243" s="24">
        <f>IF(B243="","",IF(COUNTIF($B243:$B$300,B243)&gt;1,"",IF(J243&gt;0.004,"TERBUKA",IF(J243&lt;-0.004,"POTONGAN BERLEBIH","DITUTUP"))))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IF(OR(B244="",G244=""),"",IF(C244="Uang muka diberikan",G244,-G244))</f>
      </c>
      <c r="J244" s="21">
        <f>IF(B244="","",SUMIFS($I$2:$I244,$B$2:$B244,B244))</f>
      </c>
      <c r="K244" s="20">
        <f>IF(B244="","",IF(COUNTIF($B244:$B$300,B244)&gt;1,"",IF(J244&gt;0.004,"TERBUKA",IF(J244&lt;-0.004,"POTONGAN BERLEBIH","DITUTUP"))))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IF(OR(B245="",G245=""),"",IF(C245="Uang muka diberikan",G245,-G245))</f>
      </c>
      <c r="J245" s="25">
        <f>IF(B245="","",SUMIFS($I$2:$I245,$B$2:$B245,B245))</f>
      </c>
      <c r="K245" s="24">
        <f>IF(B245="","",IF(COUNTIF($B245:$B$300,B245)&gt;1,"",IF(J245&gt;0.004,"TERBUKA",IF(J245&lt;-0.004,"POTONGAN BERLEBIH","DITUTUP"))))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IF(OR(B246="",G246=""),"",IF(C246="Uang muka diberikan",G246,-G246))</f>
      </c>
      <c r="J246" s="21">
        <f>IF(B246="","",SUMIFS($I$2:$I246,$B$2:$B246,B246))</f>
      </c>
      <c r="K246" s="20">
        <f>IF(B246="","",IF(COUNTIF($B246:$B$300,B246)&gt;1,"",IF(J246&gt;0.004,"TERBUKA",IF(J246&lt;-0.004,"POTONGAN BERLEBIH","DITUTUP"))))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IF(OR(B247="",G247=""),"",IF(C247="Uang muka diberikan",G247,-G247))</f>
      </c>
      <c r="J247" s="25">
        <f>IF(B247="","",SUMIFS($I$2:$I247,$B$2:$B247,B247))</f>
      </c>
      <c r="K247" s="24">
        <f>IF(B247="","",IF(COUNTIF($B247:$B$300,B247)&gt;1,"",IF(J247&gt;0.004,"TERBUKA",IF(J247&lt;-0.004,"POTONGAN BERLEBIH","DITUTUP"))))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IF(OR(B248="",G248=""),"",IF(C248="Uang muka diberikan",G248,-G248))</f>
      </c>
      <c r="J248" s="21">
        <f>IF(B248="","",SUMIFS($I$2:$I248,$B$2:$B248,B248))</f>
      </c>
      <c r="K248" s="20">
        <f>IF(B248="","",IF(COUNTIF($B248:$B$300,B248)&gt;1,"",IF(J248&gt;0.004,"TERBUKA",IF(J248&lt;-0.004,"POTONGAN BERLEBIH","DITUTUP"))))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IF(OR(B249="",G249=""),"",IF(C249="Uang muka diberikan",G249,-G249))</f>
      </c>
      <c r="J249" s="25">
        <f>IF(B249="","",SUMIFS($I$2:$I249,$B$2:$B249,B249))</f>
      </c>
      <c r="K249" s="24">
        <f>IF(B249="","",IF(COUNTIF($B249:$B$300,B249)&gt;1,"",IF(J249&gt;0.004,"TERBUKA",IF(J249&lt;-0.004,"POTONGAN BERLEBIH","DITUTUP"))))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IF(OR(B250="",G250=""),"",IF(C250="Uang muka diberikan",G250,-G250))</f>
      </c>
      <c r="J250" s="21">
        <f>IF(B250="","",SUMIFS($I$2:$I250,$B$2:$B250,B250))</f>
      </c>
      <c r="K250" s="20">
        <f>IF(B250="","",IF(COUNTIF($B250:$B$300,B250)&gt;1,"",IF(J250&gt;0.004,"TERBUKA",IF(J250&lt;-0.004,"POTONGAN BERLEBIH","DITUTUP"))))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IF(OR(B251="",G251=""),"",IF(C251="Uang muka diberikan",G251,-G251))</f>
      </c>
      <c r="J251" s="25">
        <f>IF(B251="","",SUMIFS($I$2:$I251,$B$2:$B251,B251))</f>
      </c>
      <c r="K251" s="24">
        <f>IF(B251="","",IF(COUNTIF($B251:$B$300,B251)&gt;1,"",IF(J251&gt;0.004,"TERBUKA",IF(J251&lt;-0.004,"POTONGAN BERLEBIH","DITUTUP"))))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IF(OR(B252="",G252=""),"",IF(C252="Uang muka diberikan",G252,-G252))</f>
      </c>
      <c r="J252" s="21">
        <f>IF(B252="","",SUMIFS($I$2:$I252,$B$2:$B252,B252))</f>
      </c>
      <c r="K252" s="20">
        <f>IF(B252="","",IF(COUNTIF($B252:$B$300,B252)&gt;1,"",IF(J252&gt;0.004,"TERBUKA",IF(J252&lt;-0.004,"POTONGAN BERLEBIH","DITUTUP"))))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IF(OR(B253="",G253=""),"",IF(C253="Uang muka diberikan",G253,-G253))</f>
      </c>
      <c r="J253" s="25">
        <f>IF(B253="","",SUMIFS($I$2:$I253,$B$2:$B253,B253))</f>
      </c>
      <c r="K253" s="24">
        <f>IF(B253="","",IF(COUNTIF($B253:$B$300,B253)&gt;1,"",IF(J253&gt;0.004,"TERBUKA",IF(J253&lt;-0.004,"POTONGAN BERLEBIH","DITUTUP"))))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IF(OR(B254="",G254=""),"",IF(C254="Uang muka diberikan",G254,-G254))</f>
      </c>
      <c r="J254" s="21">
        <f>IF(B254="","",SUMIFS($I$2:$I254,$B$2:$B254,B254))</f>
      </c>
      <c r="K254" s="20">
        <f>IF(B254="","",IF(COUNTIF($B254:$B$300,B254)&gt;1,"",IF(J254&gt;0.004,"TERBUKA",IF(J254&lt;-0.004,"POTONGAN BERLEBIH","DITUTUP"))))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IF(OR(B255="",G255=""),"",IF(C255="Uang muka diberikan",G255,-G255))</f>
      </c>
      <c r="J255" s="25">
        <f>IF(B255="","",SUMIFS($I$2:$I255,$B$2:$B255,B255))</f>
      </c>
      <c r="K255" s="24">
        <f>IF(B255="","",IF(COUNTIF($B255:$B$300,B255)&gt;1,"",IF(J255&gt;0.004,"TERBUKA",IF(J255&lt;-0.004,"POTONGAN BERLEBIH","DITUTUP"))))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IF(OR(B256="",G256=""),"",IF(C256="Uang muka diberikan",G256,-G256))</f>
      </c>
      <c r="J256" s="21">
        <f>IF(B256="","",SUMIFS($I$2:$I256,$B$2:$B256,B256))</f>
      </c>
      <c r="K256" s="20">
        <f>IF(B256="","",IF(COUNTIF($B256:$B$300,B256)&gt;1,"",IF(J256&gt;0.004,"TERBUKA",IF(J256&lt;-0.004,"POTONGAN BERLEBIH","DITUTUP"))))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IF(OR(B257="",G257=""),"",IF(C257="Uang muka diberikan",G257,-G257))</f>
      </c>
      <c r="J257" s="25">
        <f>IF(B257="","",SUMIFS($I$2:$I257,$B$2:$B257,B257))</f>
      </c>
      <c r="K257" s="24">
        <f>IF(B257="","",IF(COUNTIF($B257:$B$300,B257)&gt;1,"",IF(J257&gt;0.004,"TERBUKA",IF(J257&lt;-0.004,"POTONGAN BERLEBIH","DITUTUP"))))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IF(OR(B258="",G258=""),"",IF(C258="Uang muka diberikan",G258,-G258))</f>
      </c>
      <c r="J258" s="21">
        <f>IF(B258="","",SUMIFS($I$2:$I258,$B$2:$B258,B258))</f>
      </c>
      <c r="K258" s="20">
        <f>IF(B258="","",IF(COUNTIF($B258:$B$300,B258)&gt;1,"",IF(J258&gt;0.004,"TERBUKA",IF(J258&lt;-0.004,"POTONGAN BERLEBIH","DITUTUP"))))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IF(OR(B259="",G259=""),"",IF(C259="Uang muka diberikan",G259,-G259))</f>
      </c>
      <c r="J259" s="25">
        <f>IF(B259="","",SUMIFS($I$2:$I259,$B$2:$B259,B259))</f>
      </c>
      <c r="K259" s="24">
        <f>IF(B259="","",IF(COUNTIF($B259:$B$300,B259)&gt;1,"",IF(J259&gt;0.004,"TERBUKA",IF(J259&lt;-0.004,"POTONGAN BERLEBIH","DITUTUP"))))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IF(OR(B260="",G260=""),"",IF(C260="Uang muka diberikan",G260,-G260))</f>
      </c>
      <c r="J260" s="21">
        <f>IF(B260="","",SUMIFS($I$2:$I260,$B$2:$B260,B260))</f>
      </c>
      <c r="K260" s="20">
        <f>IF(B260="","",IF(COUNTIF($B260:$B$300,B260)&gt;1,"",IF(J260&gt;0.004,"TERBUKA",IF(J260&lt;-0.004,"POTONGAN BERLEBIH","DITUTUP"))))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IF(OR(B261="",G261=""),"",IF(C261="Uang muka diberikan",G261,-G261))</f>
      </c>
      <c r="J261" s="25">
        <f>IF(B261="","",SUMIFS($I$2:$I261,$B$2:$B261,B261))</f>
      </c>
      <c r="K261" s="24">
        <f>IF(B261="","",IF(COUNTIF($B261:$B$300,B261)&gt;1,"",IF(J261&gt;0.004,"TERBUKA",IF(J261&lt;-0.004,"POTONGAN BERLEBIH","DITUTUP"))))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IF(OR(B262="",G262=""),"",IF(C262="Uang muka diberikan",G262,-G262))</f>
      </c>
      <c r="J262" s="21">
        <f>IF(B262="","",SUMIFS($I$2:$I262,$B$2:$B262,B262))</f>
      </c>
      <c r="K262" s="20">
        <f>IF(B262="","",IF(COUNTIF($B262:$B$300,B262)&gt;1,"",IF(J262&gt;0.004,"TERBUKA",IF(J262&lt;-0.004,"POTONGAN BERLEBIH","DITUTUP"))))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IF(OR(B263="",G263=""),"",IF(C263="Uang muka diberikan",G263,-G263))</f>
      </c>
      <c r="J263" s="25">
        <f>IF(B263="","",SUMIFS($I$2:$I263,$B$2:$B263,B263))</f>
      </c>
      <c r="K263" s="24">
        <f>IF(B263="","",IF(COUNTIF($B263:$B$300,B263)&gt;1,"",IF(J263&gt;0.004,"TERBUKA",IF(J263&lt;-0.004,"POTONGAN BERLEBIH","DITUTUP"))))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IF(OR(B264="",G264=""),"",IF(C264="Uang muka diberikan",G264,-G264))</f>
      </c>
      <c r="J264" s="21">
        <f>IF(B264="","",SUMIFS($I$2:$I264,$B$2:$B264,B264))</f>
      </c>
      <c r="K264" s="20">
        <f>IF(B264="","",IF(COUNTIF($B264:$B$300,B264)&gt;1,"",IF(J264&gt;0.004,"TERBUKA",IF(J264&lt;-0.004,"POTONGAN BERLEBIH","DITUTUP"))))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IF(OR(B265="",G265=""),"",IF(C265="Uang muka diberikan",G265,-G265))</f>
      </c>
      <c r="J265" s="25">
        <f>IF(B265="","",SUMIFS($I$2:$I265,$B$2:$B265,B265))</f>
      </c>
      <c r="K265" s="24">
        <f>IF(B265="","",IF(COUNTIF($B265:$B$300,B265)&gt;1,"",IF(J265&gt;0.004,"TERBUKA",IF(J265&lt;-0.004,"POTONGAN BERLEBIH","DITUTUP"))))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IF(OR(B266="",G266=""),"",IF(C266="Uang muka diberikan",G266,-G266))</f>
      </c>
      <c r="J266" s="21">
        <f>IF(B266="","",SUMIFS($I$2:$I266,$B$2:$B266,B266))</f>
      </c>
      <c r="K266" s="20">
        <f>IF(B266="","",IF(COUNTIF($B266:$B$300,B266)&gt;1,"",IF(J266&gt;0.004,"TERBUKA",IF(J266&lt;-0.004,"POTONGAN BERLEBIH","DITUTUP"))))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IF(OR(B267="",G267=""),"",IF(C267="Uang muka diberikan",G267,-G267))</f>
      </c>
      <c r="J267" s="25">
        <f>IF(B267="","",SUMIFS($I$2:$I267,$B$2:$B267,B267))</f>
      </c>
      <c r="K267" s="24">
        <f>IF(B267="","",IF(COUNTIF($B267:$B$300,B267)&gt;1,"",IF(J267&gt;0.004,"TERBUKA",IF(J267&lt;-0.004,"POTONGAN BERLEBIH","DITUTUP"))))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IF(OR(B268="",G268=""),"",IF(C268="Uang muka diberikan",G268,-G268))</f>
      </c>
      <c r="J268" s="21">
        <f>IF(B268="","",SUMIFS($I$2:$I268,$B$2:$B268,B268))</f>
      </c>
      <c r="K268" s="20">
        <f>IF(B268="","",IF(COUNTIF($B268:$B$300,B268)&gt;1,"",IF(J268&gt;0.004,"TERBUKA",IF(J268&lt;-0.004,"POTONGAN BERLEBIH","DITUTUP"))))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IF(OR(B269="",G269=""),"",IF(C269="Uang muka diberikan",G269,-G269))</f>
      </c>
      <c r="J269" s="25">
        <f>IF(B269="","",SUMIFS($I$2:$I269,$B$2:$B269,B269))</f>
      </c>
      <c r="K269" s="24">
        <f>IF(B269="","",IF(COUNTIF($B269:$B$300,B269)&gt;1,"",IF(J269&gt;0.004,"TERBUKA",IF(J269&lt;-0.004,"POTONGAN BERLEBIH","DITUTUP"))))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IF(OR(B270="",G270=""),"",IF(C270="Uang muka diberikan",G270,-G270))</f>
      </c>
      <c r="J270" s="21">
        <f>IF(B270="","",SUMIFS($I$2:$I270,$B$2:$B270,B270))</f>
      </c>
      <c r="K270" s="20">
        <f>IF(B270="","",IF(COUNTIF($B270:$B$300,B270)&gt;1,"",IF(J270&gt;0.004,"TERBUKA",IF(J270&lt;-0.004,"POTONGAN BERLEBIH","DITUTUP"))))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IF(OR(B271="",G271=""),"",IF(C271="Uang muka diberikan",G271,-G271))</f>
      </c>
      <c r="J271" s="25">
        <f>IF(B271="","",SUMIFS($I$2:$I271,$B$2:$B271,B271))</f>
      </c>
      <c r="K271" s="24">
        <f>IF(B271="","",IF(COUNTIF($B271:$B$300,B271)&gt;1,"",IF(J271&gt;0.004,"TERBUKA",IF(J271&lt;-0.004,"POTONGAN BERLEBIH","DITUTUP"))))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IF(OR(B272="",G272=""),"",IF(C272="Uang muka diberikan",G272,-G272))</f>
      </c>
      <c r="J272" s="21">
        <f>IF(B272="","",SUMIFS($I$2:$I272,$B$2:$B272,B272))</f>
      </c>
      <c r="K272" s="20">
        <f>IF(B272="","",IF(COUNTIF($B272:$B$300,B272)&gt;1,"",IF(J272&gt;0.004,"TERBUKA",IF(J272&lt;-0.004,"POTONGAN BERLEBIH","DITUTUP"))))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IF(OR(B273="",G273=""),"",IF(C273="Uang muka diberikan",G273,-G273))</f>
      </c>
      <c r="J273" s="25">
        <f>IF(B273="","",SUMIFS($I$2:$I273,$B$2:$B273,B273))</f>
      </c>
      <c r="K273" s="24">
        <f>IF(B273="","",IF(COUNTIF($B273:$B$300,B273)&gt;1,"",IF(J273&gt;0.004,"TERBUKA",IF(J273&lt;-0.004,"POTONGAN BERLEBIH","DITUTUP"))))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IF(OR(B274="",G274=""),"",IF(C274="Uang muka diberikan",G274,-G274))</f>
      </c>
      <c r="J274" s="21">
        <f>IF(B274="","",SUMIFS($I$2:$I274,$B$2:$B274,B274))</f>
      </c>
      <c r="K274" s="20">
        <f>IF(B274="","",IF(COUNTIF($B274:$B$300,B274)&gt;1,"",IF(J274&gt;0.004,"TERBUKA",IF(J274&lt;-0.004,"POTONGAN BERLEBIH","DITUTUP"))))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IF(OR(B275="",G275=""),"",IF(C275="Uang muka diberikan",G275,-G275))</f>
      </c>
      <c r="J275" s="25">
        <f>IF(B275="","",SUMIFS($I$2:$I275,$B$2:$B275,B275))</f>
      </c>
      <c r="K275" s="24">
        <f>IF(B275="","",IF(COUNTIF($B275:$B$300,B275)&gt;1,"",IF(J275&gt;0.004,"TERBUKA",IF(J275&lt;-0.004,"POTONGAN BERLEBIH","DITUTUP"))))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IF(OR(B276="",G276=""),"",IF(C276="Uang muka diberikan",G276,-G276))</f>
      </c>
      <c r="J276" s="21">
        <f>IF(B276="","",SUMIFS($I$2:$I276,$B$2:$B276,B276))</f>
      </c>
      <c r="K276" s="20">
        <f>IF(B276="","",IF(COUNTIF($B276:$B$300,B276)&gt;1,"",IF(J276&gt;0.004,"TERBUKA",IF(J276&lt;-0.004,"POTONGAN BERLEBIH","DITUTUP"))))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IF(OR(B277="",G277=""),"",IF(C277="Uang muka diberikan",G277,-G277))</f>
      </c>
      <c r="J277" s="25">
        <f>IF(B277="","",SUMIFS($I$2:$I277,$B$2:$B277,B277))</f>
      </c>
      <c r="K277" s="24">
        <f>IF(B277="","",IF(COUNTIF($B277:$B$300,B277)&gt;1,"",IF(J277&gt;0.004,"TERBUKA",IF(J277&lt;-0.004,"POTONGAN BERLEBIH","DITUTUP"))))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IF(OR(B278="",G278=""),"",IF(C278="Uang muka diberikan",G278,-G278))</f>
      </c>
      <c r="J278" s="21">
        <f>IF(B278="","",SUMIFS($I$2:$I278,$B$2:$B278,B278))</f>
      </c>
      <c r="K278" s="20">
        <f>IF(B278="","",IF(COUNTIF($B278:$B$300,B278)&gt;1,"",IF(J278&gt;0.004,"TERBUKA",IF(J278&lt;-0.004,"POTONGAN BERLEBIH","DITUTUP"))))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IF(OR(B279="",G279=""),"",IF(C279="Uang muka diberikan",G279,-G279))</f>
      </c>
      <c r="J279" s="25">
        <f>IF(B279="","",SUMIFS($I$2:$I279,$B$2:$B279,B279))</f>
      </c>
      <c r="K279" s="24">
        <f>IF(B279="","",IF(COUNTIF($B279:$B$300,B279)&gt;1,"",IF(J279&gt;0.004,"TERBUKA",IF(J279&lt;-0.004,"POTONGAN BERLEBIH","DITUTUP"))))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IF(OR(B280="",G280=""),"",IF(C280="Uang muka diberikan",G280,-G280))</f>
      </c>
      <c r="J280" s="21">
        <f>IF(B280="","",SUMIFS($I$2:$I280,$B$2:$B280,B280))</f>
      </c>
      <c r="K280" s="20">
        <f>IF(B280="","",IF(COUNTIF($B280:$B$300,B280)&gt;1,"",IF(J280&gt;0.004,"TERBUKA",IF(J280&lt;-0.004,"POTONGAN BERLEBIH","DITUTUP"))))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IF(OR(B281="",G281=""),"",IF(C281="Uang muka diberikan",G281,-G281))</f>
      </c>
      <c r="J281" s="25">
        <f>IF(B281="","",SUMIFS($I$2:$I281,$B$2:$B281,B281))</f>
      </c>
      <c r="K281" s="24">
        <f>IF(B281="","",IF(COUNTIF($B281:$B$300,B281)&gt;1,"",IF(J281&gt;0.004,"TERBUKA",IF(J281&lt;-0.004,"POTONGAN BERLEBIH","DITUTUP"))))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IF(OR(B282="",G282=""),"",IF(C282="Uang muka diberikan",G282,-G282))</f>
      </c>
      <c r="J282" s="21">
        <f>IF(B282="","",SUMIFS($I$2:$I282,$B$2:$B282,B282))</f>
      </c>
      <c r="K282" s="20">
        <f>IF(B282="","",IF(COUNTIF($B282:$B$300,B282)&gt;1,"",IF(J282&gt;0.004,"TERBUKA",IF(J282&lt;-0.004,"POTONGAN BERLEBIH","DITUTUP"))))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IF(OR(B283="",G283=""),"",IF(C283="Uang muka diberikan",G283,-G283))</f>
      </c>
      <c r="J283" s="25">
        <f>IF(B283="","",SUMIFS($I$2:$I283,$B$2:$B283,B283))</f>
      </c>
      <c r="K283" s="24">
        <f>IF(B283="","",IF(COUNTIF($B283:$B$300,B283)&gt;1,"",IF(J283&gt;0.004,"TERBUKA",IF(J283&lt;-0.004,"POTONGAN BERLEBIH","DITUTUP"))))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IF(OR(B284="",G284=""),"",IF(C284="Uang muka diberikan",G284,-G284))</f>
      </c>
      <c r="J284" s="21">
        <f>IF(B284="","",SUMIFS($I$2:$I284,$B$2:$B284,B284))</f>
      </c>
      <c r="K284" s="20">
        <f>IF(B284="","",IF(COUNTIF($B284:$B$300,B284)&gt;1,"",IF(J284&gt;0.004,"TERBUKA",IF(J284&lt;-0.004,"POTONGAN BERLEBIH","DITUTUP"))))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IF(OR(B285="",G285=""),"",IF(C285="Uang muka diberikan",G285,-G285))</f>
      </c>
      <c r="J285" s="25">
        <f>IF(B285="","",SUMIFS($I$2:$I285,$B$2:$B285,B285))</f>
      </c>
      <c r="K285" s="24">
        <f>IF(B285="","",IF(COUNTIF($B285:$B$300,B285)&gt;1,"",IF(J285&gt;0.004,"TERBUKA",IF(J285&lt;-0.004,"POTONGAN BERLEBIH","DITUTUP"))))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IF(OR(B286="",G286=""),"",IF(C286="Uang muka diberikan",G286,-G286))</f>
      </c>
      <c r="J286" s="21">
        <f>IF(B286="","",SUMIFS($I$2:$I286,$B$2:$B286,B286))</f>
      </c>
      <c r="K286" s="20">
        <f>IF(B286="","",IF(COUNTIF($B286:$B$300,B286)&gt;1,"",IF(J286&gt;0.004,"TERBUKA",IF(J286&lt;-0.004,"POTONGAN BERLEBIH","DITUTUP"))))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IF(OR(B287="",G287=""),"",IF(C287="Uang muka diberikan",G287,-G287))</f>
      </c>
      <c r="J287" s="25">
        <f>IF(B287="","",SUMIFS($I$2:$I287,$B$2:$B287,B287))</f>
      </c>
      <c r="K287" s="24">
        <f>IF(B287="","",IF(COUNTIF($B287:$B$300,B287)&gt;1,"",IF(J287&gt;0.004,"TERBUKA",IF(J287&lt;-0.004,"POTONGAN BERLEBIH","DITUTUP"))))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IF(OR(B288="",G288=""),"",IF(C288="Uang muka diberikan",G288,-G288))</f>
      </c>
      <c r="J288" s="21">
        <f>IF(B288="","",SUMIFS($I$2:$I288,$B$2:$B288,B288))</f>
      </c>
      <c r="K288" s="20">
        <f>IF(B288="","",IF(COUNTIF($B288:$B$300,B288)&gt;1,"",IF(J288&gt;0.004,"TERBUKA",IF(J288&lt;-0.004,"POTONGAN BERLEBIH","DITUTUP"))))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IF(OR(B289="",G289=""),"",IF(C289="Uang muka diberikan",G289,-G289))</f>
      </c>
      <c r="J289" s="25">
        <f>IF(B289="","",SUMIFS($I$2:$I289,$B$2:$B289,B289))</f>
      </c>
      <c r="K289" s="24">
        <f>IF(B289="","",IF(COUNTIF($B289:$B$300,B289)&gt;1,"",IF(J289&gt;0.004,"TERBUKA",IF(J289&lt;-0.004,"POTONGAN BERLEBIH","DITUTUP"))))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IF(OR(B290="",G290=""),"",IF(C290="Uang muka diberikan",G290,-G290))</f>
      </c>
      <c r="J290" s="21">
        <f>IF(B290="","",SUMIFS($I$2:$I290,$B$2:$B290,B290))</f>
      </c>
      <c r="K290" s="20">
        <f>IF(B290="","",IF(COUNTIF($B290:$B$300,B290)&gt;1,"",IF(J290&gt;0.004,"TERBUKA",IF(J290&lt;-0.004,"POTONGAN BERLEBIH","DITUTUP"))))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IF(OR(B291="",G291=""),"",IF(C291="Uang muka diberikan",G291,-G291))</f>
      </c>
      <c r="J291" s="25">
        <f>IF(B291="","",SUMIFS($I$2:$I291,$B$2:$B291,B291))</f>
      </c>
      <c r="K291" s="24">
        <f>IF(B291="","",IF(COUNTIF($B291:$B$300,B291)&gt;1,"",IF(J291&gt;0.004,"TERBUKA",IF(J291&lt;-0.004,"POTONGAN BERLEBIH","DITUTUP"))))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IF(OR(B292="",G292=""),"",IF(C292="Uang muka diberikan",G292,-G292))</f>
      </c>
      <c r="J292" s="21">
        <f>IF(B292="","",SUMIFS($I$2:$I292,$B$2:$B292,B292))</f>
      </c>
      <c r="K292" s="20">
        <f>IF(B292="","",IF(COUNTIF($B292:$B$300,B292)&gt;1,"",IF(J292&gt;0.004,"TERBUKA",IF(J292&lt;-0.004,"POTONGAN BERLEBIH","DITUTUP"))))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IF(OR(B293="",G293=""),"",IF(C293="Uang muka diberikan",G293,-G293))</f>
      </c>
      <c r="J293" s="25">
        <f>IF(B293="","",SUMIFS($I$2:$I293,$B$2:$B293,B293))</f>
      </c>
      <c r="K293" s="24">
        <f>IF(B293="","",IF(COUNTIF($B293:$B$300,B293)&gt;1,"",IF(J293&gt;0.004,"TERBUKA",IF(J293&lt;-0.004,"POTONGAN BERLEBIH","DITUTUP"))))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IF(OR(B294="",G294=""),"",IF(C294="Uang muka diberikan",G294,-G294))</f>
      </c>
      <c r="J294" s="21">
        <f>IF(B294="","",SUMIFS($I$2:$I294,$B$2:$B294,B294))</f>
      </c>
      <c r="K294" s="20">
        <f>IF(B294="","",IF(COUNTIF($B294:$B$300,B294)&gt;1,"",IF(J294&gt;0.004,"TERBUKA",IF(J294&lt;-0.004,"POTONGAN BERLEBIH","DITUTUP"))))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IF(OR(B295="",G295=""),"",IF(C295="Uang muka diberikan",G295,-G295))</f>
      </c>
      <c r="J295" s="25">
        <f>IF(B295="","",SUMIFS($I$2:$I295,$B$2:$B295,B295))</f>
      </c>
      <c r="K295" s="24">
        <f>IF(B295="","",IF(COUNTIF($B295:$B$300,B295)&gt;1,"",IF(J295&gt;0.004,"TERBUKA",IF(J295&lt;-0.004,"POTONGAN BERLEBIH","DITUTUP"))))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IF(OR(B296="",G296=""),"",IF(C296="Uang muka diberikan",G296,-G296))</f>
      </c>
      <c r="J296" s="21">
        <f>IF(B296="","",SUMIFS($I$2:$I296,$B$2:$B296,B296))</f>
      </c>
      <c r="K296" s="20">
        <f>IF(B296="","",IF(COUNTIF($B296:$B$300,B296)&gt;1,"",IF(J296&gt;0.004,"TERBUKA",IF(J296&lt;-0.004,"POTONGAN BERLEBIH","DITUTUP"))))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IF(OR(B297="",G297=""),"",IF(C297="Uang muka diberikan",G297,-G297))</f>
      </c>
      <c r="J297" s="25">
        <f>IF(B297="","",SUMIFS($I$2:$I297,$B$2:$B297,B297))</f>
      </c>
      <c r="K297" s="24">
        <f>IF(B297="","",IF(COUNTIF($B297:$B$300,B297)&gt;1,"",IF(J297&gt;0.004,"TERBUKA",IF(J297&lt;-0.004,"POTONGAN BERLEBIH","DITUTUP"))))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IF(OR(B298="",G298=""),"",IF(C298="Uang muka diberikan",G298,-G298))</f>
      </c>
      <c r="J298" s="21">
        <f>IF(B298="","",SUMIFS($I$2:$I298,$B$2:$B298,B298))</f>
      </c>
      <c r="K298" s="20">
        <f>IF(B298="","",IF(COUNTIF($B298:$B$300,B298)&gt;1,"",IF(J298&gt;0.004,"TERBUKA",IF(J298&lt;-0.004,"POTONGAN BERLEBIH","DITUTUP"))))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IF(OR(B299="",G299=""),"",IF(C299="Uang muka diberikan",G299,-G299))</f>
      </c>
      <c r="J299" s="25">
        <f>IF(B299="","",SUMIFS($I$2:$I299,$B$2:$B299,B299))</f>
      </c>
      <c r="K299" s="24">
        <f>IF(B299="","",IF(COUNTIF($B299:$B$300,B299)&gt;1,"",IF(J299&gt;0.004,"TERBUKA",IF(J299&lt;-0.004,"POTONGAN BERLEBIH","DITUTUP"))))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IF(OR(B300="",G300=""),"",IF(C300="Uang muka diberikan",G300,-G300))</f>
      </c>
      <c r="J300" s="21">
        <f>IF(B300="","",SUMIFS($I$2:$I300,$B$2:$B300,B300))</f>
      </c>
      <c r="K300" s="20">
        <f>IF(B300="","",IF(COUNTIF($B300:$B$300,B300)&gt;1,"",IF(J300&gt;0.004,"TERBUKA",IF(J300&lt;-0.004,"POTONGAN BERLEBIH","DITUTUP"))))</f>
      </c>
    </row>
  </sheetData>
  <autoFilter ref="A1:K1"/>
  <conditionalFormatting sqref="K2:K300">
    <cfRule type="cellIs" dxfId="0" priority="1" operator="equal">
      <formula>"TERBUKA"</formula>
    </cfRule>
  </conditionalFormatting>
  <conditionalFormatting sqref="K2:K300">
    <cfRule type="cellIs" dxfId="1" priority="1" operator="equal">
      <formula>"DITUTUP"</formula>
    </cfRule>
  </conditionalFormatting>
  <conditionalFormatting sqref="K2:K300">
    <cfRule type="cellIs" dxfId="2" priority="1" operator="equal">
      <formula>"POTONGAN BERLEBIH"</formula>
    </cfRule>
  </conditionalFormatting>
  <dataValidations count="4">
    <dataValidation type="list" allowBlank="1" showErrorMessage="1" errorTitle="Nilai tidak valid" error="Silakan pilih salah satu opsi dari daftar." sqref="C10:C300">
      <formula1>"Uang muka diberikan,Dipotong dari gaji,Pengembalian tunai"</formula1>
    </dataValidation>
    <dataValidation type="list" allowBlank="1" showErrorMessage="1" errorTitle="Nilai tidak valid" error="Silakan pilih salah satu opsi dari daftar." sqref="C2:C300">
      <formula1>"Uang muka diberikan,Dipotong dari gaji,Pengembalian tunai"</formula1>
    </dataValidation>
    <dataValidation type="list" allowBlank="1" showErrorMessage="1" errorTitle="Nilai tidak valid" error="Silakan pilih salah satu opsi dari daftar." sqref="F10:F300">
      <formula1>"Tunai,Transfer Bank,Kartu kredit,Cek,Surat Promes,Lainnya"</formula1>
    </dataValidation>
    <dataValidation type="list" allowBlank="1" showErrorMessage="1" errorTitle="Nilai tidak valid" error="Silakan pilih salah satu opsi dari daftar." sqref="F2:F300">
      <formula1>"Tunai,Transfer Bank,Kartu kredit,Cek,Surat Promes,Lainnya"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55</v>
      </c>
    </row>
    <row r="3" spans="2:2" x14ac:dyDescent="0.25">
      <c r="B3" s="27" t="s">
        <v>56</v>
      </c>
    </row>
    <row r="5" spans="2:5" x14ac:dyDescent="0.25">
      <c r="B5" s="28" t="s">
        <v>57</v>
      </c>
      <c r="C5" s="29"/>
      <c r="E5" s="30" t="s">
        <v>58</v>
      </c>
    </row>
    <row r="6" ht="30" customHeight="1" spans="2:5" x14ac:dyDescent="0.25">
      <c r="B6" s="31" t="s">
        <v>59</v>
      </c>
      <c r="C6" s="32">
        <f>SUMPRODUCT(('Data'!B2:B300&lt;&gt;"")/COUNTIF('Data'!B2:B300,'Data'!B2:B300&amp;""))</f>
      </c>
      <c r="E6" s="33" t="s">
        <v>60</v>
      </c>
    </row>
    <row r="7" ht="30" customHeight="1" spans="2:5" x14ac:dyDescent="0.25">
      <c r="B7" s="31" t="s">
        <v>61</v>
      </c>
      <c r="C7" s="32">
        <f>COUNTIF('Data'!K2:K300,"TERBUKA")</f>
      </c>
      <c r="E7" s="33" t="s">
        <v>62</v>
      </c>
    </row>
    <row r="8" ht="30" customHeight="1" spans="2:5" x14ac:dyDescent="0.25">
      <c r="B8" s="31" t="s">
        <v>63</v>
      </c>
      <c r="C8" s="34">
        <f>SUM('Data'!I2:I300)</f>
      </c>
      <c r="E8" s="33" t="s">
        <v>64</v>
      </c>
    </row>
    <row r="9" ht="30" customHeight="1" spans="2:5" x14ac:dyDescent="0.25">
      <c r="B9" s="31" t="s">
        <v>65</v>
      </c>
      <c r="C9" s="34">
        <f>SUMIF('Data'!C2:C300,"Uang muka diberikan",'Data'!G2:G300)</f>
      </c>
      <c r="E9" s="33" t="s">
        <v>66</v>
      </c>
    </row>
    <row r="10" ht="30" customHeight="1" spans="2:5" x14ac:dyDescent="0.25">
      <c r="B10" s="31" t="s">
        <v>67</v>
      </c>
      <c r="C10" s="34">
        <f>SUMIF('Data'!C2:C300,"Dipotong dari gaji",'Data'!G2:G300)</f>
      </c>
      <c r="E10" s="33" t="s">
        <v>68</v>
      </c>
    </row>
    <row r="11" spans="2:3" x14ac:dyDescent="0.25">
      <c r="B11" s="31" t="s">
        <v>69</v>
      </c>
      <c r="C11" s="34">
        <f>SUMIF('Data'!C2:C300,"Pengembalian tunai",'Data'!G2:G300)</f>
      </c>
    </row>
    <row r="12" ht="24" customHeight="1" spans="2:5" x14ac:dyDescent="0.25">
      <c r="B12" s="31" t="s">
        <v>70</v>
      </c>
      <c r="C12" s="34">
        <f>SUMIFS('Data'!G2:G300,'Data'!C2:C300,"Uang muka diberikan",'Data'!A2:A300,"&gt;="&amp;DATE(YEAR(TODAY()),MONTH(TODAY()),1),'Data'!A2:A300,"&lt;="&amp;EOMONTH(TODAY(),0))</f>
      </c>
      <c r="E12" s="35" t="s">
        <v>71</v>
      </c>
    </row>
    <row r="13" spans="2:3" x14ac:dyDescent="0.25">
      <c r="B13" s="31" t="s">
        <v>72</v>
      </c>
      <c r="C13" s="34">
        <f>SUMIFS('Data'!G2:G300,'Data'!C2:C300,"Dipotong dari gaji",'Data'!A2:A300,"&gt;="&amp;DATE(YEAR(TODAY()),MONTH(TODAY()),1),'Data'!A2:A300,"&lt;="&amp;EOMONTH(TODAY(),0))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30</v>
      </c>
    </row>
    <row r="2" spans="1:2" x14ac:dyDescent="0.25">
      <c r="A2" t="s">
        <v>37</v>
      </c>
      <c r="B2" t="s">
        <v>40</v>
      </c>
    </row>
    <row r="3" spans="1:2" x14ac:dyDescent="0.25">
      <c r="A3" t="s">
        <v>49</v>
      </c>
      <c r="B3" t="s">
        <v>13</v>
      </c>
    </row>
    <row r="4" spans="1:2" x14ac:dyDescent="0.25">
      <c r="A4" t="s">
        <v>46</v>
      </c>
      <c r="B4" t="s">
        <v>73</v>
      </c>
    </row>
    <row r="5" spans="2:2" x14ac:dyDescent="0.25">
      <c r="B5" t="s">
        <v>74</v>
      </c>
    </row>
    <row r="6" spans="2:2" x14ac:dyDescent="0.25">
      <c r="B6" t="s">
        <v>75</v>
      </c>
    </row>
    <row r="7" spans="2:2" x14ac:dyDescent="0.25">
      <c r="B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Kuitansi Uang Muka</vt:lpstr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