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іріс-шығыс құжаты" state="visible" r:id="rId4"/>
    <sheet sheetId="2" name="Дерект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'Кіріс-шығыс құжаты'!$B1:$I39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<sst xmlns="http://schemas.openxmlformats.org/spreadsheetml/2006/main" count="209" uniqueCount="101">
  <si>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КӘСІПОРЫН АТАУЫ</t>
  </si>
  <si>
    <t>ҚОЙМА КІРІС / ШЫҒЫС ЧЕГІ</t>
  </si>
  <si>
    <t>Қойма атауы / мекенжайы</t>
  </si>
  <si>
    <t>Чек №</t>
  </si>
  <si>
    <t>DF-2026-0146</t>
  </si>
  <si>
    <t>Телефон</t>
  </si>
  <si>
    <t>Күні</t>
  </si>
  <si>
    <t>Қойма меңгерушісі</t>
  </si>
  <si>
    <t>Чек түрі</t>
  </si>
  <si>
    <t>Кіріс</t>
  </si>
  <si>
    <t>Құжат № (жүкқұжат / шот-фактура)</t>
  </si>
  <si>
    <t>A-103015</t>
  </si>
  <si>
    <t>ҚОЗҒАЛЫС ДЕРЕКТЕРІ</t>
  </si>
  <si>
    <t>Қозғалыс себебі</t>
  </si>
  <si>
    <t>Сатып алудан кіріс</t>
  </si>
  <si>
    <t>Қарсы жақ</t>
  </si>
  <si>
    <t>Aydın Hırdavat Toptan (жеткізуші)</t>
  </si>
  <si>
    <t>Сипаттама</t>
  </si>
  <si>
    <t>Қыркүйек тапсырысы, 2-жеткізу — кемшілік жоқ</t>
  </si>
  <si>
    <t>Қойма коды</t>
  </si>
  <si>
    <t>Тауар атауы</t>
  </si>
  <si>
    <t>Өлшем бірлігі</t>
  </si>
  <si>
    <t>Саны</t>
  </si>
  <si>
    <t>Бірлік құны</t>
  </si>
  <si>
    <t>Сома</t>
  </si>
  <si>
    <t>Сөре / Ескертпе</t>
  </si>
  <si>
    <t>HRD-0112</t>
  </si>
  <si>
    <t>Бұранда 4×40 (200 данадан қорап)</t>
  </si>
  <si>
    <t>Қорап</t>
  </si>
  <si>
    <t>A-03</t>
  </si>
  <si>
    <t>HRD-0340</t>
  </si>
  <si>
    <t>Дюбель 8 мм (100 данадан бума)</t>
  </si>
  <si>
    <t>Бума</t>
  </si>
  <si>
    <t>A-04</t>
  </si>
  <si>
    <t>BYA-0021</t>
  </si>
  <si>
    <t>Ішкі қабырға бояуы 15 л, ақ</t>
  </si>
  <si>
    <t>Дана</t>
  </si>
  <si>
    <t>C-01</t>
  </si>
  <si>
    <t>Бап саны</t>
  </si>
  <si>
    <t>ЖАЛПЫ СОМА (құны)</t>
  </si>
  <si>
    <t>ТАПСЫРҒАН — Аты-жөні / Қолы</t>
  </si>
  <si>
    <t>ҚАБЫЛДАҒАН — Аты-жөні / Қолы</t>
  </si>
  <si>
    <t>ҚОЙМА МЕҢГЕРУШІСІ — Бекіту</t>
  </si>
  <si>
    <t>Әр кіріс пен шығыста қойма қалдығы өздігінен жаңарсын: Ofisx Қойма, сауда есебі →</t>
  </si>
  <si>
    <t>Тегін үлгі · stokexcel.com — ашық көк ұяшықтар мен бап жолдарын толтырыңыз; сома мен жиын формуламен есептеледі.</t>
  </si>
  <si>
    <t>Түрі</t>
  </si>
  <si>
    <t>Құжат №</t>
  </si>
  <si>
    <t>Тапсырған</t>
  </si>
  <si>
    <t>Қабылдаған</t>
  </si>
  <si>
    <t>Ескертпе</t>
  </si>
  <si>
    <t>DF-2026-0141</t>
  </si>
  <si>
    <t>Aydın Hırdavat Toptan</t>
  </si>
  <si>
    <t>A-102871</t>
  </si>
  <si>
    <t>Kemal (жөнелтуші)</t>
  </si>
  <si>
    <t>Burak (қойма)</t>
  </si>
  <si>
    <t/>
  </si>
  <si>
    <t>DF-2026-0142</t>
  </si>
  <si>
    <t>Шығыс</t>
  </si>
  <si>
    <t>Сатудан шығыс</t>
  </si>
  <si>
    <t>Demir Yapı</t>
  </si>
  <si>
    <t>S-000417</t>
  </si>
  <si>
    <t>Ali Demir</t>
  </si>
  <si>
    <t>DF-2026-0143</t>
  </si>
  <si>
    <t>Филиалға ауыстыру</t>
  </si>
  <si>
    <t>Базар филиалы</t>
  </si>
  <si>
    <t>Selin (филиал)</t>
  </si>
  <si>
    <t>Қарсы филиалда кіріс чегі DF-Ç-0088</t>
  </si>
  <si>
    <t>DF-2026-0144</t>
  </si>
  <si>
    <t>Клиент қайтарымы</t>
  </si>
  <si>
    <t>Қорабы мыжылған, сатуға жарамды</t>
  </si>
  <si>
    <t>DF-2026-0145</t>
  </si>
  <si>
    <t>Шығын / зақымдану шығысы</t>
  </si>
  <si>
    <t>Акт 12</t>
  </si>
  <si>
    <t>Шелек жарылған, төгілді</t>
  </si>
  <si>
    <t>Қойма кіріс-шығыс чегі</t>
  </si>
  <si>
    <t>Тегін Excel үлгісі · stokexcel.com</t>
  </si>
  <si>
    <t>ҚОРЫТЫНДЫ</t>
  </si>
  <si>
    <t>ҚАЛАЙ ПАЙДАЛАНАМЫЗ?</t>
  </si>
  <si>
    <t>Тіркелген чек (бірегей чек №)</t>
  </si>
  <si>
    <t>1. «Кіріс-шығыс құжаты» парағының жоғарғы жағына кәсіпорын мен қойма деректерін жазыңыз.</t>
  </si>
  <si>
    <t>Тіркелген бап жолы</t>
  </si>
  <si>
    <t>2. Әр қозғалыста чек нөмірін алдыңғысының жалғасы етіп беріңіз; күнін, чек түрін (Кіріс/Шығыс), болса жүкқұжат немесе шот-фактура нөмірін, қозғалыс себебін және қарсы жақты енгізіңіз.</t>
  </si>
  <si>
    <t>Жалпы кіріс сомасы (құны)</t>
  </si>
  <si>
    <t>3. Баптарды қойма коды, тауар атауы, өлшем бірлігі, саны және бірлік құнымен жазыңыз; сома мен жиын формуламен шығады. Басып шығарып, тапсырған және қабылдаған адамға қол қойдырыңыз.</t>
  </si>
  <si>
    <t>Жалпы шығыс сомасы (құны)</t>
  </si>
  <si>
    <t>4. Чектің ӘР БАБЫН осы «Деректер» парағына бөлек жол ретінде, сол чек нөмірімен қосыңыз. Сонда бір тауардың барлық қозғалысын сүзгімен көре аласыз.</t>
  </si>
  <si>
    <t>Осы айдағы кіріс сомасы</t>
  </si>
  <si>
    <t>5. Қалған қорды жаңартуды ұмытпаңыз: кіріс чегіндегі санды қор кестеңіздің «Кірген», шығыс чегіндегіні «Шыққан» бағанына қосыңыз. «Қорытынды» парағы қозғалыс бойынша жалпы соманы береді.</t>
  </si>
  <si>
    <t>Осы айдағы шығыс сомасы</t>
  </si>
  <si>
    <t>Excel жетпегенде: Ofisx арқылы бұлтта, телефоннан, автоматты түрде →</t>
  </si>
  <si>
    <t>Өндірістен кіріс</t>
  </si>
  <si>
    <t>Филиалдан / қоймадан ауыстыру</t>
  </si>
  <si>
    <t>Жеткізушіге қайтару</t>
  </si>
  <si>
    <t>Өндіріске / шығынға шығыс</t>
  </si>
  <si>
    <t>Басқа</t>
  </si>
  <si>
    <t>Кг</t>
  </si>
  <si>
    <t>Л</t>
  </si>
  <si>
    <t>Метр</t>
  </si>
  <si>
    <t>m²</t>
  </si>
  <si>
    <t>Жәшік</t>
  </si>
  <si>
    <t>Жиынтық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</si>
</sst>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Жарамсыз мән" error="Тізімнен бір нұсқаны таңдаңыз." sqref="C9">
      <formula1>"Сатып алудан кіріс,Клиент қайтарымы,Өндірістен кіріс,Филиалдан / қоймадан ауыстыру,Сатудан шығыс,Жеткізушіге қайтару,Өндіріске / шығынға шығыс,Филиалға ауыстыру,Шығын / зақымдану шығысы,Басқа"</formula1>
    </dataValidation>
    <dataValidation type="list" allowBlank="1" showErrorMessage="1" errorTitle="Жарамсыз мән" error="Тізімнен бір нұсқаны таңдаңыз." sqref="D14:D27">
      <formula1>"Дана,Кг,Л,Метр,m²,Жәшік,Бума,Қорап,Жиынтық"</formula1>
    </dataValidation>
    <dataValidation type="list" allowBlank="1" showErrorMessage="1" errorTitle="Жарамсыз мән" error="Тізімнен бір нұсқаны таңдаңыз." sqref="G5">
      <formula1>"Кіріс,Шығыс"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"Кіріс"</formula>
    </cfRule>
  </conditionalFormatting>
  <conditionalFormatting sqref="C2:C300">
    <cfRule type="cellIs" dxfId="1" priority="1" operator="equal">
      <formula>"Шығыс"</formula>
    </cfRule>
  </conditionalFormatting>
  <conditionalFormatting sqref="D2:D300">
    <cfRule type="cellIs" dxfId="2" priority="1" operator="equal">
      <formula>"Шығын / зақымдану шығысы"</formula>
    </cfRule>
  </conditionalFormatting>
  <dataValidations count="6">
    <dataValidation type="list" allowBlank="1" showErrorMessage="1" errorTitle="Жарамсыз мән" error="Тізімнен бір нұсқаны таңдаңыз." sqref="C10:C300">
      <formula1>"Кіріс,Шығыс"</formula1>
    </dataValidation>
    <dataValidation type="list" allowBlank="1" showErrorMessage="1" errorTitle="Жарамсыз мән" error="Тізімнен бір нұсқаны таңдаңыз." sqref="C2:C300">
      <formula1>"Кіріс,Шығыс"</formula1>
    </dataValidation>
    <dataValidation type="list" allowBlank="1" showErrorMessage="1" errorTitle="Жарамсыз мән" error="Тізімнен бір нұсқаны таңдаңыз." sqref="D10:D300">
      <formula1>"Сатып алудан кіріс,Клиент қайтарымы,Өндірістен кіріс,Филиалдан / қоймадан ауыстыру,Сатудан шығыс,Жеткізушіге қайтару,Өндіріске / шығынға шығыс,Филиалға ауыстыру,Шығын / зақымдану шығысы,Басқа"</formula1>
    </dataValidation>
    <dataValidation type="list" allowBlank="1" showErrorMessage="1" errorTitle="Жарамсыз мән" error="Тізімнен бір нұсқаны таңдаңыз." sqref="D2:D300">
      <formula1>"Сатып алудан кіріс,Клиент қайтарымы,Өндірістен кіріс,Филиалдан / қоймадан ауыстыру,Сатудан шығыс,Жеткізушіге қайтару,Өндіріске / шығынға шығыс,Филиалға ауыстыру,Шығын / зақымдану шығысы,Басқа"</formula1>
    </dataValidation>
    <dataValidation type="list" allowBlank="1" showErrorMessage="1" errorTitle="Жарамсыз мән" error="Тізімнен бір нұсқаны таңдаңыз." sqref="J10:J300">
      <formula1>"Дана,Кг,Л,Метр,m²,Жәшік,Бума,Қорап,Жиынтық"</formula1>
    </dataValidation>
    <dataValidation type="list" allowBlank="1" showErrorMessage="1" errorTitle="Жарамсыз мән" error="Тізімнен бір нұсқаны таңдаңыз." sqref="J2:J300">
      <formula1>"Дана,Кг,Л,Метр,m²,Жәшік,Бума,Қорап,Жиынтық"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SUMPRODUCT(('Деректер'!A2:A300&lt;&gt;"")/COUNTIF('Деректер'!A2:A300,'Деректер'!A2:A300&amp;""))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COUNTA('Деректер'!H2:H300)</f>
      </c>
      <c r="E7" s="43" t="s">
        <v>81</v>
      </c>
    </row>
    <row r="8" ht="30" customHeight="1" spans="2:5" x14ac:dyDescent="0.25">
      <c r="B8" s="41" t="s">
        <v>82</v>
      </c>
      <c r="C8" s="44">
        <f>SUMIF('Деректер'!C2:C300,"Кіріс",'Деректер'!L2:L300)</f>
      </c>
      <c r="E8" s="43" t="s">
        <v>83</v>
      </c>
    </row>
    <row r="9" ht="30" customHeight="1" spans="2:5" x14ac:dyDescent="0.25">
      <c r="B9" s="41" t="s">
        <v>84</v>
      </c>
      <c r="C9" s="44">
        <f>SUMIF('Деректер'!C2:C300,"Шығыс",'Деректер'!L2:L300)</f>
      </c>
      <c r="E9" s="43" t="s">
        <v>85</v>
      </c>
    </row>
    <row r="10" ht="30" customHeight="1" spans="2:5" x14ac:dyDescent="0.25">
      <c r="B10" s="41" t="s">
        <v>86</v>
      </c>
      <c r="C10" s="44">
        <f>SUMIFS('Деректер'!L2:L300,'Деректер'!C2:C300,"Кіріс",'Деректер'!B2:B300,"&gt;="&amp;DATE(YEAR(TODAY()),MONTH(TODAY()),1),'Деректер'!B2:B300,"&lt;="&amp;EOMONTH(TODAY(),0))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SUMIFS('Деректер'!L2:L300,'Деректер'!C2:C300,"Шығыс",'Деректер'!B2:B300,"&gt;="&amp;DATE(YEAR(TODAY()),MONTH(TODAY()),1),'Деректер'!B2:B300,"&lt;="&amp;EOMONTH(TODAY(),0))</f>
      </c>
    </row>
    <row r="12" ht="24" customHeight="1" spans="2:5" x14ac:dyDescent="0.25">
      <c r="B12" s="41" t="s">
        <v>14</v>
      </c>
      <c r="C12" s="44">
        <f>SUMIF('Деректер'!D2:D300,"Сатып алудан кіріс",'Деректер'!L2:L300)</f>
      </c>
      <c r="E12" s="45" t="s">
        <v>89</v>
      </c>
    </row>
    <row r="13" spans="2:3" x14ac:dyDescent="0.25">
      <c r="B13" s="41" t="s">
        <v>68</v>
      </c>
      <c r="C13" s="44">
        <f>SUMIF('Деректер'!D2:D300,"Клиент қайтарымы",'Деректер'!L2:L300)</f>
      </c>
    </row>
    <row r="14" spans="2:3" x14ac:dyDescent="0.25">
      <c r="B14" s="41" t="s">
        <v>90</v>
      </c>
      <c r="C14" s="44">
        <f>SUMIF('Деректер'!D2:D300,"Өндірістен кіріс",'Деректер'!L2:L300)</f>
      </c>
    </row>
    <row r="15" spans="2:3" x14ac:dyDescent="0.25">
      <c r="B15" s="41" t="s">
        <v>91</v>
      </c>
      <c r="C15" s="44">
        <f>SUMIF('Деректер'!D2:D300,"Филиалдан / қоймадан ауыстыру",'Деректер'!L2:L300)</f>
      </c>
    </row>
    <row r="16" spans="2:3" x14ac:dyDescent="0.25">
      <c r="B16" s="41" t="s">
        <v>58</v>
      </c>
      <c r="C16" s="44">
        <f>SUMIF('Деректер'!D2:D300,"Сатудан шығыс",'Деректер'!L2:L300)</f>
      </c>
    </row>
    <row r="17" spans="2:3" x14ac:dyDescent="0.25">
      <c r="B17" s="41" t="s">
        <v>92</v>
      </c>
      <c r="C17" s="44">
        <f>SUMIF('Деректер'!D2:D300,"Жеткізушіге қайтару",'Деректер'!L2:L300)</f>
      </c>
    </row>
    <row r="18" spans="2:3" x14ac:dyDescent="0.25">
      <c r="B18" s="41" t="s">
        <v>93</v>
      </c>
      <c r="C18" s="44">
        <f>SUMIF('Деректер'!D2:D300,"Өндіріске / шығынға шығыс",'Деректер'!L2:L300)</f>
      </c>
    </row>
    <row r="19" spans="2:3" x14ac:dyDescent="0.25">
      <c r="B19" s="41" t="s">
        <v>63</v>
      </c>
      <c r="C19" s="44">
        <f>SUMIF('Деректер'!D2:D300,"Филиалға ауыстыру",'Деректер'!L2:L300)</f>
      </c>
    </row>
    <row r="20" spans="2:3" x14ac:dyDescent="0.25">
      <c r="B20" s="41" t="s">
        <v>71</v>
      </c>
      <c r="C20" s="44">
        <f>SUMIF('Деректер'!D2:D300,"Шығын / зақымдану шығысы",'Деректер'!L2:L300)</f>
      </c>
    </row>
    <row r="21" spans="2:3" x14ac:dyDescent="0.25">
      <c r="B21" s="41" t="s">
        <v>94</v>
      </c>
      <c r="C21" s="44">
        <f>SUMIF('Деректер'!D2:D300,"Басқа",'Деректер'!L2:L300)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Кіріс-шығыс құжаты</vt:lpstr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