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입출고 전표" state="visible" r:id="rId4"/>
    <sheet sheetId="2" name="데이터" state="visible" r:id="rId5"/>
    <sheet sheetId="3" name="요약" state="visible" r:id="rId6"/>
    <sheet sheetId="4" name="목록" state="visible" r:id="rId7"/>
  </sheets>
  <definedNames>
    <definedName name="_xlnm.Print_Area" localSheetId="0">'입출고 전표'!$B1:$I39</definedName>
  </definedNames>
  <calcPr calcId="171027" fullCalcOnLoad="1"/>
</workbook>
</file>

<file path=xl/sharedStrings.xml><?xml version="1.0" encoding="utf-8"?>
<sst xmlns="http://schemas.openxmlformats.org/spreadsheetml/2006/main" count="209" uniqueCount="99">
  <si>
    <t>회사명</t>
  </si>
  <si>
    <t>창고 입출고 전표</t>
  </si>
  <si>
    <t>창고명 / 주소</t>
  </si>
  <si>
    <t>전표 번호</t>
  </si>
  <si>
    <t>DF-2026-0146</t>
  </si>
  <si>
    <t>전화</t>
  </si>
  <si>
    <t>일자</t>
  </si>
  <si>
    <t>창고 담당자</t>
  </si>
  <si>
    <t>전표 유형</t>
  </si>
  <si>
    <t>입고</t>
  </si>
  <si>
    <t>문서 번호 (납품전표 / 인보이스)</t>
  </si>
  <si>
    <t>A-103015</t>
  </si>
  <si>
    <t>거래 정보</t>
  </si>
  <si>
    <t>거래 사유</t>
  </si>
  <si>
    <t>구매 입고</t>
  </si>
  <si>
    <t>거래 상대</t>
  </si>
  <si>
    <t>Aydın 철물 도매 (공급업체)</t>
  </si>
  <si>
    <t>내용</t>
  </si>
  <si>
    <t>9월 주문, 2차 납품 — 누락 없음</t>
  </si>
  <si>
    <t>재고 코드</t>
  </si>
  <si>
    <t>상품명</t>
  </si>
  <si>
    <t>단위</t>
  </si>
  <si>
    <t>수량</t>
  </si>
  <si>
    <t>단위 원가</t>
  </si>
  <si>
    <t>금액</t>
  </si>
  <si>
    <t>선반 / 비고</t>
  </si>
  <si>
    <t>HRD-0112</t>
  </si>
  <si>
    <t>나사 4×40 (200개입 박스)</t>
  </si>
  <si>
    <t>박스</t>
  </si>
  <si>
    <t>A-03</t>
  </si>
  <si>
    <t>HRD-0340</t>
  </si>
  <si>
    <t>앙카 8 mm (100개입 팩)</t>
  </si>
  <si>
    <t>팩</t>
  </si>
  <si>
    <t>A-04</t>
  </si>
  <si>
    <t>BYA-0021</t>
  </si>
  <si>
    <t>실내 페인트 15 L, 흰색</t>
  </si>
  <si>
    <t>개</t>
  </si>
  <si>
    <t>C-01</t>
  </si>
  <si>
    <t>품목 수</t>
  </si>
  <si>
    <t>총액 (원가)</t>
  </si>
  <si>
    <t>인계자 — 성명 / 서명</t>
  </si>
  <si>
    <t>인수자 — 성명 / 서명</t>
  </si>
  <si>
    <t>창고 담당자 — 승인</t>
  </si>
  <si>
    <t>입고와 출고 때마다 재고가 자동으로 갱신되게: Ofisx 재고 관리 →</t>
  </si>
  <si>
    <t>무료 템플릿 · stokexcel.com — 연한 파란색 셀과 품목 행을 입력하세요. 금액과 합계는 수식으로 계산됩니다.</t>
  </si>
  <si>
    <t>유형</t>
  </si>
  <si>
    <t>문서 번호</t>
  </si>
  <si>
    <t>인계자</t>
  </si>
  <si>
    <t>인수자</t>
  </si>
  <si>
    <t>비고</t>
  </si>
  <si>
    <t>DF-2026-0141</t>
  </si>
  <si>
    <t>Aydın 철물 도매</t>
  </si>
  <si>
    <t>A-102871</t>
  </si>
  <si>
    <t>Kemal (배송)</t>
  </si>
  <si>
    <t>Burak (창고)</t>
  </si>
  <si>
    <t/>
  </si>
  <si>
    <t>DF-2026-0142</t>
  </si>
  <si>
    <t>출고</t>
  </si>
  <si>
    <t>판매 출고</t>
  </si>
  <si>
    <t>Demir 건설</t>
  </si>
  <si>
    <t>S-000417</t>
  </si>
  <si>
    <t>Ali Demir</t>
  </si>
  <si>
    <t>DF-2026-0143</t>
  </si>
  <si>
    <t>지점 이관 출고</t>
  </si>
  <si>
    <t>Çarşı 지점</t>
  </si>
  <si>
    <t>Selin (지점)</t>
  </si>
  <si>
    <t>상대 지점의 입고 전표 DF-Ç-0088</t>
  </si>
  <si>
    <t>DF-2026-0144</t>
  </si>
  <si>
    <t>고객 반품</t>
  </si>
  <si>
    <t>박스 찌그러짐, 판매 가능</t>
  </si>
  <si>
    <t>DF-2026-0145</t>
  </si>
  <si>
    <t>폐기 / 파손 출고</t>
  </si>
  <si>
    <t>확인서 12</t>
  </si>
  <si>
    <t>통 갈라짐, 쏟아짐</t>
  </si>
  <si>
    <t>무료 Excel 템플릿 · stokexcel.com</t>
  </si>
  <si>
    <t>요약</t>
  </si>
  <si>
    <t>사용 방법</t>
  </si>
  <si>
    <t>등록된 전표 (전표 번호 기준)</t>
  </si>
  <si>
    <t>1. “입출고 전표” 시트 상단에 회사와 창고 정보를 적으세요.</t>
  </si>
  <si>
    <t>등록된 품목 행</t>
  </si>
  <si>
    <t>2. 거래마다 전표 번호를 이전 번호에 이어서 부여하고, 날짜, 전표 유형(입고/출고), 있다면 납품전표나 인보이스 번호, 거래 사유와 거래 상대를 입력하세요.</t>
  </si>
  <si>
    <t>총 입고 금액 (원가)</t>
  </si>
  <si>
    <t>3. 품목을 재고 코드, 상품명, 단위, 수량, 단위 원가로 적으세요. 금액과 합계는 수식으로 나옵니다. 인쇄해서 인계자와 인수자의 서명을 받으세요.</t>
  </si>
  <si>
    <t>총 출고 금액 (원가)</t>
  </si>
  <si>
    <t>4. 전표의 모든 품목을 이 “데이터” 시트에 같은 전표 번호로 각각 한 행씩 추가하세요. 그러면 한 상품의 모든 거래를 필터로 볼 수 있습니다.</t>
  </si>
  <si>
    <t>이번 달 입고 금액</t>
  </si>
  <si>
    <t>5. 잔여 재고 갱신을 잊지 마세요: 입고 전표의 수량은 재고표의 “입고” 열에, 출고 전표의 수량은 “출고” 열에 더하세요. 요약 시트는 거래별 총액을 보여 줍니다.</t>
  </si>
  <si>
    <t>이번 달 출고 금액</t>
  </si>
  <si>
    <t>Excel로 부족할 때: Ofisx로 클라우드에서, 휴대폰으로, 자동으로 →</t>
  </si>
  <si>
    <t>생산 입고</t>
  </si>
  <si>
    <t>지점 / 창고 간 이관 입고</t>
  </si>
  <si>
    <t>공급업체 반품</t>
  </si>
  <si>
    <t>생산 / 소모 출고</t>
  </si>
  <si>
    <t>기타</t>
  </si>
  <si>
    <t>Kg</t>
  </si>
  <si>
    <t>L</t>
  </si>
  <si>
    <t>미터</t>
  </si>
  <si>
    <t>m²</t>
  </si>
  <si>
    <t>세트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</si>
</sst>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잘못된 값" error="목록에서 항목을 선택해 주세요." sqref="C9">
      <formula1>"구매 입고,고객 반품,생산 입고,지점 / 창고 간 이관 입고,판매 출고,공급업체 반품,생산 / 소모 출고,지점 이관 출고,폐기 / 파손 출고,기타"</formula1>
    </dataValidation>
    <dataValidation type="list" allowBlank="1" showErrorMessage="1" errorTitle="잘못된 값" error="목록에서 항목을 선택해 주세요." sqref="D14:D27">
      <formula1>"개,Kg,L,미터,m²,박스,팩,박스,세트"</formula1>
    </dataValidation>
    <dataValidation type="list" allowBlank="1" showErrorMessage="1" errorTitle="잘못된 값" error="목록에서 항목을 선택해 주세요." sqref="G5">
      <formula1>"입고,출고"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"입고"</formula>
    </cfRule>
  </conditionalFormatting>
  <conditionalFormatting sqref="C2:C300">
    <cfRule type="cellIs" dxfId="1" priority="1" operator="equal">
      <formula>"출고"</formula>
    </cfRule>
  </conditionalFormatting>
  <conditionalFormatting sqref="D2:D300">
    <cfRule type="cellIs" dxfId="2" priority="1" operator="equal">
      <formula>"폐기 / 파손 출고"</formula>
    </cfRule>
  </conditionalFormatting>
  <dataValidations count="6">
    <dataValidation type="list" allowBlank="1" showErrorMessage="1" errorTitle="잘못된 값" error="목록에서 항목을 선택해 주세요." sqref="C10:C300">
      <formula1>"입고,출고"</formula1>
    </dataValidation>
    <dataValidation type="list" allowBlank="1" showErrorMessage="1" errorTitle="잘못된 값" error="목록에서 항목을 선택해 주세요." sqref="C2:C300">
      <formula1>"입고,출고"</formula1>
    </dataValidation>
    <dataValidation type="list" allowBlank="1" showErrorMessage="1" errorTitle="잘못된 값" error="목록에서 항목을 선택해 주세요." sqref="D10:D300">
      <formula1>"구매 입고,고객 반품,생산 입고,지점 / 창고 간 이관 입고,판매 출고,공급업체 반품,생산 / 소모 출고,지점 이관 출고,폐기 / 파손 출고,기타"</formula1>
    </dataValidation>
    <dataValidation type="list" allowBlank="1" showErrorMessage="1" errorTitle="잘못된 값" error="목록에서 항목을 선택해 주세요." sqref="D2:D300">
      <formula1>"구매 입고,고객 반품,생산 입고,지점 / 창고 간 이관 입고,판매 출고,공급업체 반품,생산 / 소모 출고,지점 이관 출고,폐기 / 파손 출고,기타"</formula1>
    </dataValidation>
    <dataValidation type="list" allowBlank="1" showErrorMessage="1" errorTitle="잘못된 값" error="목록에서 항목을 선택해 주세요." sqref="J10:J300">
      <formula1>"개,Kg,L,미터,m²,박스,팩,박스,세트"</formula1>
    </dataValidation>
    <dataValidation type="list" allowBlank="1" showErrorMessage="1" errorTitle="잘못된 값" error="목록에서 항목을 선택해 주세요." sqref="J2:J300">
      <formula1>"개,Kg,L,미터,m²,박스,팩,박스,세트"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1</v>
      </c>
    </row>
    <row r="3" spans="2:2" x14ac:dyDescent="0.25">
      <c r="B3" s="37" t="s">
        <v>74</v>
      </c>
    </row>
    <row r="5" spans="2:5" x14ac:dyDescent="0.25">
      <c r="B5" s="38" t="s">
        <v>75</v>
      </c>
      <c r="C5" s="39"/>
      <c r="E5" s="40" t="s">
        <v>76</v>
      </c>
    </row>
    <row r="6" ht="30" customHeight="1" spans="2:5" x14ac:dyDescent="0.25">
      <c r="B6" s="41" t="s">
        <v>77</v>
      </c>
      <c r="C6" s="42">
        <f>SUMPRODUCT(('데이터'!A2:A300&lt;&gt;"")/COUNTIF('데이터'!A2:A300,'데이터'!A2:A300&amp;""))</f>
      </c>
      <c r="E6" s="43" t="s">
        <v>78</v>
      </c>
    </row>
    <row r="7" ht="30" customHeight="1" spans="2:5" x14ac:dyDescent="0.25">
      <c r="B7" s="41" t="s">
        <v>79</v>
      </c>
      <c r="C7" s="42">
        <f>COUNTA('데이터'!H2:H300)</f>
      </c>
      <c r="E7" s="43" t="s">
        <v>80</v>
      </c>
    </row>
    <row r="8" ht="30" customHeight="1" spans="2:5" x14ac:dyDescent="0.25">
      <c r="B8" s="41" t="s">
        <v>81</v>
      </c>
      <c r="C8" s="44">
        <f>SUMIF('데이터'!C2:C300,"입고",'데이터'!L2:L300)</f>
      </c>
      <c r="E8" s="43" t="s">
        <v>82</v>
      </c>
    </row>
    <row r="9" ht="30" customHeight="1" spans="2:5" x14ac:dyDescent="0.25">
      <c r="B9" s="41" t="s">
        <v>83</v>
      </c>
      <c r="C9" s="44">
        <f>SUMIF('데이터'!C2:C300,"출고",'데이터'!L2:L300)</f>
      </c>
      <c r="E9" s="43" t="s">
        <v>84</v>
      </c>
    </row>
    <row r="10" ht="30" customHeight="1" spans="2:5" x14ac:dyDescent="0.25">
      <c r="B10" s="41" t="s">
        <v>85</v>
      </c>
      <c r="C10" s="44">
        <f>SUMIFS('데이터'!L2:L300,'데이터'!C2:C300,"입고",'데이터'!B2:B300,"&gt;="&amp;DATE(YEAR(TODAY()),MONTH(TODAY()),1),'데이터'!B2:B300,"&lt;="&amp;EOMONTH(TODAY(),0))</f>
      </c>
      <c r="E10" s="43" t="s">
        <v>86</v>
      </c>
    </row>
    <row r="11" spans="2:3" x14ac:dyDescent="0.25">
      <c r="B11" s="41" t="s">
        <v>87</v>
      </c>
      <c r="C11" s="44">
        <f>SUMIFS('데이터'!L2:L300,'데이터'!C2:C300,"출고",'데이터'!B2:B300,"&gt;="&amp;DATE(YEAR(TODAY()),MONTH(TODAY()),1),'데이터'!B2:B300,"&lt;="&amp;EOMONTH(TODAY(),0))</f>
      </c>
    </row>
    <row r="12" ht="24" customHeight="1" spans="2:5" x14ac:dyDescent="0.25">
      <c r="B12" s="41" t="s">
        <v>14</v>
      </c>
      <c r="C12" s="44">
        <f>SUMIF('데이터'!D2:D300,"구매 입고",'데이터'!L2:L300)</f>
      </c>
      <c r="E12" s="45" t="s">
        <v>88</v>
      </c>
    </row>
    <row r="13" spans="2:3" x14ac:dyDescent="0.25">
      <c r="B13" s="41" t="s">
        <v>68</v>
      </c>
      <c r="C13" s="44">
        <f>SUMIF('데이터'!D2:D300,"고객 반품",'데이터'!L2:L300)</f>
      </c>
    </row>
    <row r="14" spans="2:3" x14ac:dyDescent="0.25">
      <c r="B14" s="41" t="s">
        <v>89</v>
      </c>
      <c r="C14" s="44">
        <f>SUMIF('데이터'!D2:D300,"생산 입고",'데이터'!L2:L300)</f>
      </c>
    </row>
    <row r="15" spans="2:3" x14ac:dyDescent="0.25">
      <c r="B15" s="41" t="s">
        <v>90</v>
      </c>
      <c r="C15" s="44">
        <f>SUMIF('데이터'!D2:D300,"지점 / 창고 간 이관 입고",'데이터'!L2:L300)</f>
      </c>
    </row>
    <row r="16" spans="2:3" x14ac:dyDescent="0.25">
      <c r="B16" s="41" t="s">
        <v>58</v>
      </c>
      <c r="C16" s="44">
        <f>SUMIF('데이터'!D2:D300,"판매 출고",'데이터'!L2:L300)</f>
      </c>
    </row>
    <row r="17" spans="2:3" x14ac:dyDescent="0.25">
      <c r="B17" s="41" t="s">
        <v>91</v>
      </c>
      <c r="C17" s="44">
        <f>SUMIF('데이터'!D2:D300,"공급업체 반품",'데이터'!L2:L300)</f>
      </c>
    </row>
    <row r="18" spans="2:3" x14ac:dyDescent="0.25">
      <c r="B18" s="41" t="s">
        <v>92</v>
      </c>
      <c r="C18" s="44">
        <f>SUMIF('데이터'!D2:D300,"생산 / 소모 출고",'데이터'!L2:L300)</f>
      </c>
    </row>
    <row r="19" spans="2:3" x14ac:dyDescent="0.25">
      <c r="B19" s="41" t="s">
        <v>63</v>
      </c>
      <c r="C19" s="44">
        <f>SUMIF('데이터'!D2:D300,"지점 이관 출고",'데이터'!L2:L300)</f>
      </c>
    </row>
    <row r="20" spans="2:3" x14ac:dyDescent="0.25">
      <c r="B20" s="41" t="s">
        <v>71</v>
      </c>
      <c r="C20" s="44">
        <f>SUMIF('데이터'!D2:D300,"폐기 / 파손 출고",'데이터'!L2:L300)</f>
      </c>
    </row>
    <row r="21" spans="2:3" x14ac:dyDescent="0.25">
      <c r="B21" s="41" t="s">
        <v>93</v>
      </c>
      <c r="C21" s="44">
        <f>SUMIF('데이터'!D2:D300,"기타",'데이터'!L2:L300)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94</v>
      </c>
    </row>
    <row r="4" spans="2:3" x14ac:dyDescent="0.25">
      <c r="B4" t="s">
        <v>89</v>
      </c>
      <c r="C4" t="s">
        <v>95</v>
      </c>
    </row>
    <row r="5" spans="2:3" x14ac:dyDescent="0.25">
      <c r="B5" t="s">
        <v>90</v>
      </c>
      <c r="C5" t="s">
        <v>96</v>
      </c>
    </row>
    <row r="6" spans="2:3" x14ac:dyDescent="0.25">
      <c r="B6" t="s">
        <v>58</v>
      </c>
      <c r="C6" t="s">
        <v>97</v>
      </c>
    </row>
    <row r="7" spans="2:3" x14ac:dyDescent="0.25">
      <c r="B7" t="s">
        <v>91</v>
      </c>
      <c r="C7" t="s">
        <v>28</v>
      </c>
    </row>
    <row r="8" spans="2:3" x14ac:dyDescent="0.25">
      <c r="B8" t="s">
        <v>92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98</v>
      </c>
    </row>
    <row r="11" spans="2:2" x14ac:dyDescent="0.25">
      <c r="B11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입출고 전표</vt:lpstr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