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출하 양식" state="visible" r:id="rId4"/>
    <sheet sheetId="2" name="출하 목록" state="visible" r:id="rId5"/>
    <sheet sheetId="3" name="요약" state="visible" r:id="rId6"/>
    <sheet sheetId="4" name="목록" state="visible" r:id="rId7"/>
  </sheets>
  <definedNames>
    <definedName name="_xlnm.Print_Area" localSheetId="0">'출하 양식'!$B1:$H46</definedName>
  </definedNames>
  <calcPr calcId="171027" fullCalcOnLoad="1"/>
</workbook>
</file>

<file path=xl/sharedStrings.xml><?xml version="1.0" encoding="utf-8"?>
<sst xmlns="http://schemas.openxmlformats.org/spreadsheetml/2006/main" count="218" uniqueCount="145">
  <si>
    <t>회사명</t>
  </si>
  <si>
    <t>출하 양식</t>
  </si>
  <si>
    <t>주소</t>
  </si>
  <si>
    <t>출하 번호</t>
  </si>
  <si>
    <t>SV-2026-0209</t>
  </si>
  <si>
    <t>전화</t>
  </si>
  <si>
    <t>출하일</t>
  </si>
  <si>
    <t>출하 담당자</t>
  </si>
  <si>
    <t>주문 번호</t>
  </si>
  <si>
    <t>SP-1057</t>
  </si>
  <si>
    <t>납품서 번호</t>
  </si>
  <si>
    <t>A-000820</t>
  </si>
  <si>
    <t>수령처 및 배송지</t>
  </si>
  <si>
    <t>고객 / 회사</t>
  </si>
  <si>
    <t>Öz Gıda Ltd. Şti.</t>
  </si>
  <si>
    <t>배송 주소</t>
  </si>
  <si>
    <t>산업단지 4번가 12번지 3번 창고 출입구</t>
  </si>
  <si>
    <t>담당자 / 전화</t>
  </si>
  <si>
    <t>Selim Öz · 0532 000 00 11</t>
  </si>
  <si>
    <t>운송 및 배송</t>
  </si>
  <si>
    <t>운송 방법</t>
  </si>
  <si>
    <t>자사 차량</t>
  </si>
  <si>
    <t>배송 예정</t>
  </si>
  <si>
    <t>차량 번호판 / 택배사</t>
  </si>
  <si>
    <t>34 KLM 482</t>
  </si>
  <si>
    <t>실제 배송</t>
  </si>
  <si>
    <t>기사 / 운송장 번호</t>
  </si>
  <si>
    <t>Murat Kaya · 0533 000 00 12</t>
  </si>
  <si>
    <t>상태</t>
  </si>
  <si>
    <t>이동 중</t>
  </si>
  <si>
    <t>배송 시간 / 메모</t>
  </si>
  <si>
    <t>평일 09:00–16:00</t>
  </si>
  <si>
    <t>지연 (일)</t>
  </si>
  <si>
    <t>재고 코드</t>
  </si>
  <si>
    <t>상품명</t>
  </si>
  <si>
    <t>단위</t>
  </si>
  <si>
    <t>박스</t>
  </si>
  <si>
    <t>개</t>
  </si>
  <si>
    <t>비고</t>
  </si>
  <si>
    <t>GD-0410</t>
  </si>
  <si>
    <t>해바라기유 5 lt</t>
  </si>
  <si>
    <t>GD-0122</t>
  </si>
  <si>
    <t>Baldo 쌀 5 kg</t>
  </si>
  <si>
    <t>GD-0718</t>
  </si>
  <si>
    <t>토마토 페이스트 830 g</t>
  </si>
  <si>
    <t>유리병 — 취급 주의</t>
  </si>
  <si>
    <t>합계(박스 / 개)</t>
  </si>
  <si>
    <t>인수 메모(누락 / 파손 박스)</t>
  </si>
  <si>
    <t>위에 적힌 물품을 박스와 개수로 세어 인수하였습니다. 누락되거나 파손된 박스가 있으면 인수 메모에 적었습니다.</t>
  </si>
  <si>
    <t>준비 / 출하 담당 — 성명 / 서명</t>
  </si>
  <si>
    <t>기사 / 운송인 — 성명 / 서명</t>
  </si>
  <si>
    <t>수령인 — 성명 / 서명 / 일시</t>
  </si>
  <si>
    <t>판매하면 재고가 자동으로 줄고 판매가 거래처 계정에 기록됩니다: Ofisx 재고 관리 →</t>
  </si>
  <si>
    <t>무료 템플릿 · stokexcel.com — 연한 파란색 셀과 품목 행을 작성하세요. 합계와 지연 일수는 수식으로 계산됩니다. 출하할 때마다 "출하 목록" 시트에도 추가하세요. 이 양식은 내부 관리용 문서이며 납품서(irsaliye, 터키의 운송·납품 문서)나 세금계산서를 대체하지 않습니다. 어떤 문서가 필요한지는 세무사와 상담하세요.</t>
  </si>
  <si>
    <t>고객</t>
  </si>
  <si>
    <t>정시 여부</t>
  </si>
  <si>
    <t>SV-2026-0201</t>
  </si>
  <si>
    <t>Demir 건설</t>
  </si>
  <si>
    <t>SP-1041</t>
  </si>
  <si>
    <t>A-000812</t>
  </si>
  <si>
    <t>Murat Kaya</t>
  </si>
  <si>
    <t>인도 완료</t>
  </si>
  <si>
    <t/>
  </si>
  <si>
    <t>SV-2026-0202</t>
  </si>
  <si>
    <t>Ada 청소용품</t>
  </si>
  <si>
    <t>SP-1043</t>
  </si>
  <si>
    <t>A-000813</t>
  </si>
  <si>
    <t>택배</t>
  </si>
  <si>
    <t>Yurtiçi Kargo</t>
  </si>
  <si>
    <t>7201 4456 8890</t>
  </si>
  <si>
    <t>환적 센터에서 1일 대기</t>
  </si>
  <si>
    <t>SV-2026-0203</t>
  </si>
  <si>
    <t>Kaya 건설</t>
  </si>
  <si>
    <t>SP-1044</t>
  </si>
  <si>
    <t>A-000814</t>
  </si>
  <si>
    <t>운송 업체</t>
  </si>
  <si>
    <t>Ekspres Nakliyat · 06 BRT 117</t>
  </si>
  <si>
    <t>Hasan Er</t>
  </si>
  <si>
    <t>공사 현장에 배송</t>
  </si>
  <si>
    <t>SV-2026-0204</t>
  </si>
  <si>
    <t>Öz Gıda</t>
  </si>
  <si>
    <t>SP-1046</t>
  </si>
  <si>
    <t>A-000815</t>
  </si>
  <si>
    <t>Aras Kargo</t>
  </si>
  <si>
    <t>3349 1120 0457</t>
  </si>
  <si>
    <t>SV-2026-0205</t>
  </si>
  <si>
    <t>SP-1049</t>
  </si>
  <si>
    <t>A-000816</t>
  </si>
  <si>
    <t>차량 고장, 2일 지연</t>
  </si>
  <si>
    <t>SV-2026-0206</t>
  </si>
  <si>
    <t>Yılmaz Kırtasiye</t>
  </si>
  <si>
    <t>SP-1050</t>
  </si>
  <si>
    <t>A-000817</t>
  </si>
  <si>
    <t>MNG Kargo</t>
  </si>
  <si>
    <t>MNG-4471288</t>
  </si>
  <si>
    <t>반품</t>
  </si>
  <si>
    <t>주소를 찾지 못해 창고로 반송됨</t>
  </si>
  <si>
    <t>SV-2026-0207</t>
  </si>
  <si>
    <t>SP-1052</t>
  </si>
  <si>
    <t>A-000818</t>
  </si>
  <si>
    <t>지연</t>
  </si>
  <si>
    <t>현장 출입구 폐쇄, 다음 날 대기 중</t>
  </si>
  <si>
    <t>SV-2026-0208</t>
  </si>
  <si>
    <t>SP-1054</t>
  </si>
  <si>
    <t>A-000819</t>
  </si>
  <si>
    <t>7201 4461 0032</t>
  </si>
  <si>
    <t>SV-2026-0210</t>
  </si>
  <si>
    <t>SP-1058</t>
  </si>
  <si>
    <t>준비 중</t>
  </si>
  <si>
    <t>내일 아침 상차</t>
  </si>
  <si>
    <t>출하 관리 시트</t>
  </si>
  <si>
    <t>무료 Excel 템플릿 · stokexcel.com</t>
  </si>
  <si>
    <t>요약</t>
  </si>
  <si>
    <t>사용 방법</t>
  </si>
  <si>
    <t>출하</t>
  </si>
  <si>
    <t>배송 완료</t>
  </si>
  <si>
    <t>정시</t>
  </si>
  <si>
    <t>정시 %</t>
  </si>
  <si>
    <t>출하 합계</t>
  </si>
  <si>
    <t>1. 물품을 창고에서 내보낼 때 "출하 양식" 시트를 작성하세요: 고객, 주소, 주문 및 납품서 번호, 번호판/기사 또는 택배사와 운송장 번호, 박스와 개수. 양식을 인쇄해 기사에게 전달합니다.</t>
  </si>
  <si>
    <t>이번 달 출하</t>
  </si>
  <si>
    <t>2. 출하할 때마다 이 "출하 목록" 시트에 한 행씩 추가하고, 고객에게 약속한 날짜는 배송 예정 열에 입력하세요.</t>
  </si>
  <si>
    <t>상태: 준비 중</t>
  </si>
  <si>
    <t>3. 배송이 끝나면 실제 배송일을 입력하고 상태를 "배송 완료"로 바꾸세요. 지연(일)과 "정시 여부"는 자동으로 채워집니다.</t>
  </si>
  <si>
    <t>상태: 이동 중</t>
  </si>
  <si>
    <t>4. 약속한 날짜가 지났는데 배송되지 않았다면 상태를 "지연"으로 바꾸고 사유를 메모 열에 적으세요. 돌아온 물품은 "반품"을 선택하세요.</t>
  </si>
  <si>
    <t>상태: 배송 완료</t>
  </si>
  <si>
    <t>5. 고객 이름은 모든 행에 똑같이 입력하세요. 오른쪽 표는 이 이름을 기준으로 고객별 정시 배송률을 집계합니다.</t>
  </si>
  <si>
    <t>상태: 반품</t>
  </si>
  <si>
    <t>상태: 지연</t>
  </si>
  <si>
    <t>Excel로 부족할 때: Ofisx로 클라우드에서, 휴대폰으로, 자동으로 →</t>
  </si>
  <si>
    <t>배송일이 지났는데 미배송</t>
  </si>
  <si>
    <t>박스 합계 / 개수 합계</t>
  </si>
  <si>
    <t>정시 배송(개)</t>
  </si>
  <si>
    <t>지연 배송(개)</t>
  </si>
  <si>
    <t>정시 배송률</t>
  </si>
  <si>
    <t>평균 지연(지연 배송 기준 일수)</t>
  </si>
  <si>
    <t>고객 이름을 연한 파란색 셀에 "출하 목록" 시트와 똑같이 입력하면 숫자가 자동으로 나타납니다. 90% 미만이면 빨간색으로 표시됩니다.</t>
  </si>
  <si>
    <t>Kg</t>
  </si>
  <si>
    <t>L</t>
  </si>
  <si>
    <t>고객 직접 수령</t>
  </si>
  <si>
    <t>미터</t>
  </si>
  <si>
    <t>m²</t>
  </si>
  <si>
    <t>팩</t>
  </si>
  <si>
    <t>세트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</si>
</sst>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0%"/>
    <numFmt numFmtId="166" formatCode="0.0"/>
  </numFmts>
  <fonts count="25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color rgb="FF11213F"/>
      <sz val="11"/>
    </font>
    <font>
      <color rgb="FF11213F"/>
      <sz val="11"/>
    </font>
    <font>
      <b/>
      <u/>
      <color rgb="FF1D4ED8"/>
      <sz val="11"/>
    </font>
    <font>
      <color rgb="FF64748B"/>
      <sz val="9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 applyAlignment="1">
      <alignment vertical="bottom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right" vertical="center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 vertical="center" wrapText="1"/>
    </xf>
    <xf numFmtId="3" fontId="9" fillId="4" borderId="4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top" wrapText="1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horizontal="center" wrapText="1"/>
    </xf>
    <xf numFmtId="0" fontId="0" fillId="0" borderId="5" xfId="0" applyBorder="1"/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2" fillId="3" borderId="6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/>
    </xf>
    <xf numFmtId="164" fontId="13" fillId="0" borderId="7" xfId="0" applyNumberFormat="1" applyFont="1" applyBorder="1" applyAlignment="1">
      <alignment horizontal="center"/>
    </xf>
    <xf numFmtId="0" fontId="13" fillId="0" borderId="7" xfId="0" applyFont="1" applyBorder="1"/>
    <xf numFmtId="3" fontId="13" fillId="0" borderId="7" xfId="0" applyNumberFormat="1" applyFon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64" fontId="13" fillId="2" borderId="7" xfId="0" applyNumberFormat="1" applyFont="1" applyFill="1" applyBorder="1" applyAlignment="1">
      <alignment horizontal="center"/>
    </xf>
    <xf numFmtId="0" fontId="13" fillId="2" borderId="7" xfId="0" applyFont="1" applyFill="1" applyBorder="1"/>
    <xf numFmtId="3" fontId="13" fillId="2" borderId="7" xfId="0" applyNumberFormat="1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3" borderId="0" xfId="0" applyFont="1" applyFill="1"/>
    <xf numFmtId="0" fontId="0" fillId="3" borderId="0" xfId="0" applyFill="1"/>
    <xf numFmtId="0" fontId="16" fillId="5" borderId="0" xfId="0" applyFont="1" applyFill="1"/>
    <xf numFmtId="0" fontId="16" fillId="3" borderId="0" xfId="0" applyFont="1" applyFill="1" applyAlignment="1">
      <alignment horizontal="left" vertical="center" wrapText="1"/>
    </xf>
    <xf numFmtId="0" fontId="16" fillId="3" borderId="0" xfId="0" applyFont="1" applyFill="1" applyAlignment="1">
      <alignment horizontal="center" vertical="center" wrapText="1"/>
    </xf>
    <xf numFmtId="0" fontId="17" fillId="0" borderId="8" xfId="0" applyFont="1" applyBorder="1"/>
    <xf numFmtId="3" fontId="18" fillId="0" borderId="8" xfId="0" applyNumberFormat="1" applyFont="1" applyBorder="1" applyAlignment="1">
      <alignment horizontal="right"/>
    </xf>
    <xf numFmtId="0" fontId="19" fillId="0" borderId="0" xfId="0" applyFont="1" applyAlignment="1">
      <alignment vertical="top" wrapText="1"/>
    </xf>
    <xf numFmtId="0" fontId="20" fillId="2" borderId="8" xfId="0" applyFont="1" applyFill="1" applyBorder="1"/>
    <xf numFmtId="3" fontId="21" fillId="0" borderId="8" xfId="0" applyNumberFormat="1" applyFont="1" applyBorder="1" applyAlignment="1">
      <alignment horizontal="center"/>
    </xf>
    <xf numFmtId="9" fontId="20" fillId="0" borderId="8" xfId="0" applyNumberFormat="1" applyFont="1" applyBorder="1" applyAlignment="1">
      <alignment horizontal="center"/>
    </xf>
    <xf numFmtId="0" fontId="22" fillId="0" borderId="0" xfId="0" applyFont="1"/>
    <xf numFmtId="0" fontId="18" fillId="0" borderId="8" xfId="0" applyFont="1" applyBorder="1" applyAlignment="1">
      <alignment horizontal="right"/>
    </xf>
    <xf numFmtId="165" fontId="18" fillId="0" borderId="8" xfId="0" applyNumberFormat="1" applyFont="1" applyBorder="1" applyAlignment="1">
      <alignment horizontal="right"/>
    </xf>
    <xf numFmtId="166" fontId="18" fillId="0" borderId="8" xfId="0" applyNumberFormat="1" applyFont="1" applyBorder="1" applyAlignment="1">
      <alignment horizontal="right"/>
    </xf>
    <xf numFmtId="0" fontId="23" fillId="0" borderId="0" xfId="0" applyFont="1" applyAlignment="1">
      <alignment vertical="top" wrapText="1"/>
    </xf>
    <xf numFmtId="0" fontId="24" fillId="3" borderId="0" xfId="0" applyFont="1" applyFill="1"/>
  </cellXfs>
  <cellStyles count="1">
    <cellStyle name="Normal" xfId="0" builtinId="0"/>
  </cellStyles>
  <dxfs count="9"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475569"/>
      </font>
      <fill>
        <patternFill patternType="solid">
          <bgColor rgb="FFE2E8F0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evkiyat-takip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evkiya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4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8" customWidth="1"/>
    <col min="4" max="5" width="10" customWidth="1"/>
    <col min="6" max="6" width="13" customWidth="1"/>
    <col min="7" max="7" width="18" customWidth="1"/>
    <col min="8" max="8" width="3" customWidth="1"/>
  </cols>
  <sheetData>
    <row r="2" ht="28" customHeight="1" spans="2:7" x14ac:dyDescent="0.25">
      <c r="B2" s="1" t="s">
        <v>0</v>
      </c>
      <c r="C2" s="1"/>
      <c r="D2" s="2" t="s">
        <v>1</v>
      </c>
      <c r="E2" s="2"/>
      <c r="F2" s="2"/>
      <c r="G2" s="2"/>
    </row>
    <row r="3" ht="18" customHeight="1" spans="2:7" x14ac:dyDescent="0.25">
      <c r="B3" s="3" t="s">
        <v>2</v>
      </c>
      <c r="C3" s="3"/>
      <c r="D3" s="4" t="s">
        <v>3</v>
      </c>
      <c r="E3" s="4"/>
      <c r="F3" s="4"/>
      <c r="G3" s="5" t="s">
        <v>4</v>
      </c>
    </row>
    <row r="4" ht="18" customHeight="1" spans="2:7" x14ac:dyDescent="0.25">
      <c r="B4" s="3" t="s">
        <v>5</v>
      </c>
      <c r="C4" s="3"/>
      <c r="D4" s="4" t="s">
        <v>6</v>
      </c>
      <c r="E4" s="4"/>
      <c r="F4" s="4"/>
      <c r="G4" s="6">
        <v>46300</v>
      </c>
    </row>
    <row r="5" ht="18" customHeight="1" spans="2:7" x14ac:dyDescent="0.25">
      <c r="B5" s="3" t="s">
        <v>7</v>
      </c>
      <c r="C5" s="3"/>
      <c r="D5" s="4" t="s">
        <v>8</v>
      </c>
      <c r="E5" s="4"/>
      <c r="F5" s="4"/>
      <c r="G5" s="5" t="s">
        <v>9</v>
      </c>
    </row>
    <row r="6" ht="18" customHeight="1" spans="4:7" x14ac:dyDescent="0.25">
      <c r="D6" s="4" t="s">
        <v>10</v>
      </c>
      <c r="E6" s="4"/>
      <c r="F6" s="4"/>
      <c r="G6" s="5" t="s">
        <v>11</v>
      </c>
    </row>
    <row r="7" spans="2:7" x14ac:dyDescent="0.25">
      <c r="B7" s="7"/>
      <c r="C7" s="7"/>
      <c r="D7" s="7"/>
      <c r="E7" s="7"/>
      <c r="F7" s="7"/>
      <c r="G7" s="7"/>
    </row>
    <row r="8" spans="2:2" x14ac:dyDescent="0.25">
      <c r="B8" s="8" t="s">
        <v>12</v>
      </c>
    </row>
    <row r="9" ht="19" customHeight="1" spans="2:7" x14ac:dyDescent="0.25">
      <c r="B9" s="9" t="s">
        <v>13</v>
      </c>
      <c r="C9" s="10" t="s">
        <v>14</v>
      </c>
      <c r="D9" s="10"/>
      <c r="E9" s="10"/>
      <c r="F9" s="10"/>
      <c r="G9" s="10"/>
    </row>
    <row r="10" ht="19" customHeight="1" spans="2:7" x14ac:dyDescent="0.25">
      <c r="B10" s="9" t="s">
        <v>15</v>
      </c>
      <c r="C10" s="10" t="s">
        <v>16</v>
      </c>
      <c r="D10" s="10"/>
      <c r="E10" s="10"/>
      <c r="F10" s="10"/>
      <c r="G10" s="10"/>
    </row>
    <row r="11" ht="19" customHeight="1" spans="2:7" x14ac:dyDescent="0.25">
      <c r="B11" s="9" t="s">
        <v>17</v>
      </c>
      <c r="C11" s="10" t="s">
        <v>18</v>
      </c>
      <c r="D11" s="10"/>
      <c r="E11" s="10"/>
      <c r="F11" s="10"/>
      <c r="G11" s="10"/>
    </row>
    <row r="13" spans="2:2" x14ac:dyDescent="0.25">
      <c r="B13" s="8" t="s">
        <v>19</v>
      </c>
    </row>
    <row r="14" ht="20" customHeight="1" spans="2:7" x14ac:dyDescent="0.25">
      <c r="B14" s="9" t="s">
        <v>20</v>
      </c>
      <c r="C14" s="10" t="s">
        <v>21</v>
      </c>
      <c r="D14" s="4" t="s">
        <v>22</v>
      </c>
      <c r="E14" s="4"/>
      <c r="F14" s="4"/>
      <c r="G14" s="6">
        <v>46302</v>
      </c>
    </row>
    <row r="15" ht="20" customHeight="1" spans="2:7" x14ac:dyDescent="0.25">
      <c r="B15" s="9" t="s">
        <v>23</v>
      </c>
      <c r="C15" s="10" t="s">
        <v>24</v>
      </c>
      <c r="D15" s="4" t="s">
        <v>25</v>
      </c>
      <c r="E15" s="4"/>
      <c r="F15" s="4"/>
      <c r="G15" s="6"/>
    </row>
    <row r="16" ht="20" customHeight="1" spans="2:7" x14ac:dyDescent="0.25">
      <c r="B16" s="9" t="s">
        <v>26</v>
      </c>
      <c r="C16" s="10" t="s">
        <v>27</v>
      </c>
      <c r="D16" s="4" t="s">
        <v>28</v>
      </c>
      <c r="E16" s="4"/>
      <c r="F16" s="4"/>
      <c r="G16" s="5" t="s">
        <v>29</v>
      </c>
    </row>
    <row r="17" ht="20" customHeight="1" spans="2:7" x14ac:dyDescent="0.25">
      <c r="B17" s="9" t="s">
        <v>30</v>
      </c>
      <c r="C17" s="10" t="s">
        <v>31</v>
      </c>
      <c r="D17" s="4" t="s">
        <v>32</v>
      </c>
      <c r="E17" s="4"/>
      <c r="F17" s="4"/>
      <c r="G17" s="11">
        <f>IF(OR(G14="",G16="반품"),"",MAX(0,IF(G15&lt;&gt;"",G15,TODAY())-G14))</f>
      </c>
    </row>
    <row r="19" ht="22" customHeight="1" spans="2:7" x14ac:dyDescent="0.25">
      <c r="B19" s="12" t="s">
        <v>33</v>
      </c>
      <c r="C19" s="13" t="s">
        <v>34</v>
      </c>
      <c r="D19" s="12" t="s">
        <v>35</v>
      </c>
      <c r="E19" s="12" t="s">
        <v>36</v>
      </c>
      <c r="F19" s="12" t="s">
        <v>37</v>
      </c>
      <c r="G19" s="12" t="s">
        <v>38</v>
      </c>
    </row>
    <row r="20" ht="19" customHeight="1" spans="2:7" x14ac:dyDescent="0.25">
      <c r="B20" s="14" t="s">
        <v>39</v>
      </c>
      <c r="C20" s="15" t="s">
        <v>40</v>
      </c>
      <c r="D20" s="14" t="s">
        <v>37</v>
      </c>
      <c r="E20" s="16">
        <v>4</v>
      </c>
      <c r="F20" s="16">
        <v>16</v>
      </c>
      <c r="G20" s="15"/>
    </row>
    <row r="21" ht="19" customHeight="1" spans="2:7" x14ac:dyDescent="0.25">
      <c r="B21" s="14" t="s">
        <v>41</v>
      </c>
      <c r="C21" s="15" t="s">
        <v>42</v>
      </c>
      <c r="D21" s="14" t="s">
        <v>37</v>
      </c>
      <c r="E21" s="16">
        <v>2</v>
      </c>
      <c r="F21" s="16">
        <v>20</v>
      </c>
      <c r="G21" s="15"/>
    </row>
    <row r="22" ht="19" customHeight="1" spans="2:7" x14ac:dyDescent="0.25">
      <c r="B22" s="14" t="s">
        <v>43</v>
      </c>
      <c r="C22" s="15" t="s">
        <v>44</v>
      </c>
      <c r="D22" s="14" t="s">
        <v>37</v>
      </c>
      <c r="E22" s="16">
        <v>2</v>
      </c>
      <c r="F22" s="16">
        <v>60</v>
      </c>
      <c r="G22" s="15" t="s">
        <v>45</v>
      </c>
    </row>
    <row r="23" ht="19" customHeight="1" spans="2:7" x14ac:dyDescent="0.25">
      <c r="B23" s="14"/>
      <c r="C23" s="15"/>
      <c r="D23" s="14"/>
      <c r="E23" s="16"/>
      <c r="F23" s="16"/>
      <c r="G23" s="15"/>
    </row>
    <row r="24" ht="19" customHeight="1" spans="2:7" x14ac:dyDescent="0.25">
      <c r="B24" s="14"/>
      <c r="C24" s="15"/>
      <c r="D24" s="14"/>
      <c r="E24" s="16"/>
      <c r="F24" s="16"/>
      <c r="G24" s="15"/>
    </row>
    <row r="25" ht="19" customHeight="1" spans="2:7" x14ac:dyDescent="0.25">
      <c r="B25" s="14"/>
      <c r="C25" s="15"/>
      <c r="D25" s="14"/>
      <c r="E25" s="16"/>
      <c r="F25" s="16"/>
      <c r="G25" s="15"/>
    </row>
    <row r="26" ht="19" customHeight="1" spans="2:7" x14ac:dyDescent="0.25">
      <c r="B26" s="14"/>
      <c r="C26" s="15"/>
      <c r="D26" s="14"/>
      <c r="E26" s="16"/>
      <c r="F26" s="16"/>
      <c r="G26" s="15"/>
    </row>
    <row r="27" ht="19" customHeight="1" spans="2:7" x14ac:dyDescent="0.25">
      <c r="B27" s="14"/>
      <c r="C27" s="15"/>
      <c r="D27" s="14"/>
      <c r="E27" s="16"/>
      <c r="F27" s="16"/>
      <c r="G27" s="15"/>
    </row>
    <row r="28" ht="19" customHeight="1" spans="2:7" x14ac:dyDescent="0.25">
      <c r="B28" s="14"/>
      <c r="C28" s="15"/>
      <c r="D28" s="14"/>
      <c r="E28" s="16"/>
      <c r="F28" s="16"/>
      <c r="G28" s="15"/>
    </row>
    <row r="29" ht="19" customHeight="1" spans="2:7" x14ac:dyDescent="0.25">
      <c r="B29" s="14"/>
      <c r="C29" s="15"/>
      <c r="D29" s="14"/>
      <c r="E29" s="16"/>
      <c r="F29" s="16"/>
      <c r="G29" s="15"/>
    </row>
    <row r="30" ht="19" customHeight="1" spans="2:7" x14ac:dyDescent="0.25">
      <c r="B30" s="14"/>
      <c r="C30" s="15"/>
      <c r="D30" s="14"/>
      <c r="E30" s="16"/>
      <c r="F30" s="16"/>
      <c r="G30" s="15"/>
    </row>
    <row r="31" ht="19" customHeight="1" spans="2:7" x14ac:dyDescent="0.25">
      <c r="B31" s="14"/>
      <c r="C31" s="15"/>
      <c r="D31" s="14"/>
      <c r="E31" s="16"/>
      <c r="F31" s="16"/>
      <c r="G31" s="15"/>
    </row>
    <row r="33" ht="22" customHeight="1" spans="2:6" x14ac:dyDescent="0.25">
      <c r="B33" s="17" t="s">
        <v>46</v>
      </c>
      <c r="C33" s="17"/>
      <c r="D33" s="17"/>
      <c r="E33" s="18">
        <f>SUM(E20:E31)</f>
      </c>
      <c r="F33" s="18">
        <f>SUM(F20:F31)</f>
      </c>
    </row>
    <row r="35" ht="19" customHeight="1" spans="2:7" x14ac:dyDescent="0.25">
      <c r="B35" s="9" t="s">
        <v>47</v>
      </c>
      <c r="C35" s="19"/>
      <c r="D35" s="19"/>
      <c r="E35" s="19"/>
      <c r="F35" s="19"/>
      <c r="G35" s="19"/>
    </row>
    <row r="36" ht="19" customHeight="1" spans="3:7" x14ac:dyDescent="0.25">
      <c r="C36" s="19"/>
      <c r="D36" s="19"/>
      <c r="E36" s="19"/>
      <c r="F36" s="19"/>
      <c r="G36" s="19"/>
    </row>
    <row r="38" ht="30" customHeight="1" spans="2:7" x14ac:dyDescent="0.25">
      <c r="B38" s="20" t="s">
        <v>48</v>
      </c>
      <c r="C38" s="20"/>
      <c r="D38" s="20"/>
      <c r="E38" s="20"/>
      <c r="F38" s="20"/>
      <c r="G38" s="20"/>
    </row>
    <row r="39" ht="26" customHeight="1" spans="2:7" x14ac:dyDescent="0.25">
      <c r="B39" s="21" t="s">
        <v>49</v>
      </c>
      <c r="C39" s="21" t="s">
        <v>50</v>
      </c>
      <c r="D39" s="21"/>
      <c r="E39" s="21" t="s">
        <v>51</v>
      </c>
      <c r="F39" s="21"/>
      <c r="G39" s="21"/>
    </row>
    <row r="40" spans="2:7" x14ac:dyDescent="0.25">
      <c r="B40" s="22"/>
      <c r="C40" s="22"/>
      <c r="D40" s="22"/>
      <c r="E40" s="22"/>
      <c r="F40" s="22"/>
      <c r="G40" s="22"/>
    </row>
    <row r="41" spans="2:7" x14ac:dyDescent="0.25">
      <c r="B41" s="22"/>
      <c r="C41" s="22"/>
      <c r="D41" s="22"/>
      <c r="E41" s="22"/>
      <c r="F41" s="22"/>
      <c r="G41" s="22"/>
    </row>
    <row r="42" spans="2:7" x14ac:dyDescent="0.25">
      <c r="B42" s="22"/>
      <c r="C42" s="22"/>
      <c r="D42" s="22"/>
      <c r="E42" s="22"/>
      <c r="F42" s="22"/>
      <c r="G42" s="22"/>
    </row>
    <row r="43" spans="2:7" x14ac:dyDescent="0.25">
      <c r="B43" s="22"/>
      <c r="C43" s="22"/>
      <c r="D43" s="22"/>
      <c r="E43" s="22"/>
      <c r="F43" s="22"/>
      <c r="G43" s="22"/>
    </row>
    <row r="45" ht="22" customHeight="1" spans="2:7" x14ac:dyDescent="0.25">
      <c r="B45" s="23" t="s">
        <v>52</v>
      </c>
      <c r="C45" s="23"/>
      <c r="D45" s="23"/>
      <c r="E45" s="23"/>
      <c r="F45" s="23"/>
      <c r="G45" s="23"/>
    </row>
    <row r="46" ht="38" customHeight="1" spans="2:7" x14ac:dyDescent="0.25">
      <c r="B46" s="24" t="s">
        <v>53</v>
      </c>
      <c r="C46" s="24"/>
      <c r="D46" s="24"/>
      <c r="E46" s="24"/>
      <c r="F46" s="24"/>
      <c r="G46" s="24"/>
    </row>
  </sheetData>
  <mergeCells count="26">
    <mergeCell ref="B2:C2"/>
    <mergeCell ref="D2:G2"/>
    <mergeCell ref="B3:C3"/>
    <mergeCell ref="D3:F3"/>
    <mergeCell ref="B4:C4"/>
    <mergeCell ref="D4:F4"/>
    <mergeCell ref="B5:C5"/>
    <mergeCell ref="D5:F5"/>
    <mergeCell ref="D6:F6"/>
    <mergeCell ref="C9:G9"/>
    <mergeCell ref="C10:G10"/>
    <mergeCell ref="C11:G11"/>
    <mergeCell ref="D14:F14"/>
    <mergeCell ref="D15:F15"/>
    <mergeCell ref="D16:F16"/>
    <mergeCell ref="D17:F17"/>
    <mergeCell ref="B33:D33"/>
    <mergeCell ref="C35:G36"/>
    <mergeCell ref="B38:G38"/>
    <mergeCell ref="C39:D39"/>
    <mergeCell ref="E39:G39"/>
    <mergeCell ref="C40:D43"/>
    <mergeCell ref="E40:G43"/>
    <mergeCell ref="B40:B43"/>
    <mergeCell ref="B45:G45"/>
    <mergeCell ref="B46:G46"/>
  </mergeCells>
  <dataValidations count="3">
    <dataValidation type="list" allowBlank="1" showErrorMessage="1" errorTitle="잘못된 값" error="목록에서 항목을 선택해 주세요." sqref="C14">
      <formula1>"자사 차량,택배,운송 업체,고객 직접 수령"</formula1>
    </dataValidation>
    <dataValidation type="list" allowBlank="1" showErrorMessage="1" errorTitle="잘못된 값" error="목록에서 항목을 선택해 주세요." sqref="D20:D31">
      <formula1>"개,Kg,L,미터,m²,박스,팩,박스,세트"</formula1>
    </dataValidation>
    <dataValidation type="list" allowBlank="1" showErrorMessage="1" errorTitle="잘못된 값" error="목록에서 항목을 선택해 주세요." sqref="G16">
      <formula1>"준비 중,이동 중,인도 완료,반품,지연"</formula1>
    </dataValidation>
  </dataValidations>
  <hyperlinks>
    <hyperlink ref="B45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22" customWidth="1"/>
    <col min="4" max="4" width="11" customWidth="1"/>
    <col min="5" max="5" width="12" customWidth="1"/>
    <col min="6" max="6" width="17" customWidth="1"/>
    <col min="7" max="7" width="20" customWidth="1"/>
    <col min="8" max="8" width="18" customWidth="1"/>
    <col min="9" max="9" width="7" customWidth="1"/>
    <col min="10" max="10" width="8" customWidth="1"/>
    <col min="11" max="12" width="12" customWidth="1"/>
    <col min="13" max="13" width="14" customWidth="1"/>
    <col min="14" max="14" width="10" customWidth="1"/>
    <col min="15" max="15" width="11" customWidth="1"/>
    <col min="16" max="16" width="30" customWidth="1"/>
  </cols>
  <sheetData>
    <row r="1" ht="26" customHeight="1" spans="1:16" x14ac:dyDescent="0.25">
      <c r="A1" s="25" t="s">
        <v>3</v>
      </c>
      <c r="B1" s="25" t="s">
        <v>6</v>
      </c>
      <c r="C1" s="25" t="s">
        <v>54</v>
      </c>
      <c r="D1" s="25" t="s">
        <v>8</v>
      </c>
      <c r="E1" s="25" t="s">
        <v>10</v>
      </c>
      <c r="F1" s="25" t="s">
        <v>20</v>
      </c>
      <c r="G1" s="25" t="s">
        <v>23</v>
      </c>
      <c r="H1" s="25" t="s">
        <v>26</v>
      </c>
      <c r="I1" s="25" t="s">
        <v>36</v>
      </c>
      <c r="J1" s="25" t="s">
        <v>37</v>
      </c>
      <c r="K1" s="25" t="s">
        <v>22</v>
      </c>
      <c r="L1" s="25" t="s">
        <v>25</v>
      </c>
      <c r="M1" s="25" t="s">
        <v>28</v>
      </c>
      <c r="N1" s="25" t="s">
        <v>32</v>
      </c>
      <c r="O1" s="25" t="s">
        <v>55</v>
      </c>
      <c r="P1" s="25" t="s">
        <v>38</v>
      </c>
    </row>
    <row r="2" spans="1:16" x14ac:dyDescent="0.25">
      <c r="A2" s="26" t="s">
        <v>56</v>
      </c>
      <c r="B2" s="27">
        <v>46287</v>
      </c>
      <c r="C2" s="28" t="s">
        <v>57</v>
      </c>
      <c r="D2" s="26" t="s">
        <v>58</v>
      </c>
      <c r="E2" s="26" t="s">
        <v>59</v>
      </c>
      <c r="F2" s="28" t="s">
        <v>21</v>
      </c>
      <c r="G2" s="28" t="s">
        <v>24</v>
      </c>
      <c r="H2" s="28" t="s">
        <v>60</v>
      </c>
      <c r="I2" s="29">
        <v>12</v>
      </c>
      <c r="J2" s="29">
        <v>240</v>
      </c>
      <c r="K2" s="27">
        <v>46288</v>
      </c>
      <c r="L2" s="27">
        <v>46288</v>
      </c>
      <c r="M2" s="26" t="s">
        <v>61</v>
      </c>
      <c r="N2" s="26">
        <f>IF(OR(A2="",K2=""),"",IF(M2="반품","",MAX(0,IF(L2&lt;&gt;"",L2,TODAY())-K2)))</f>
      </c>
      <c r="O2" s="26">
        <f>IF(OR(K2="",L2=""),"",IF(L2&lt;=K2,"예","아니오"))</f>
      </c>
      <c r="P2" s="28" t="s">
        <v>62</v>
      </c>
    </row>
    <row r="3" spans="1:16" x14ac:dyDescent="0.25">
      <c r="A3" s="30" t="s">
        <v>63</v>
      </c>
      <c r="B3" s="31">
        <v>46288</v>
      </c>
      <c r="C3" s="32" t="s">
        <v>64</v>
      </c>
      <c r="D3" s="30" t="s">
        <v>65</v>
      </c>
      <c r="E3" s="30" t="s">
        <v>66</v>
      </c>
      <c r="F3" s="32" t="s">
        <v>67</v>
      </c>
      <c r="G3" s="32" t="s">
        <v>68</v>
      </c>
      <c r="H3" s="32" t="s">
        <v>69</v>
      </c>
      <c r="I3" s="33">
        <v>4</v>
      </c>
      <c r="J3" s="33">
        <v>48</v>
      </c>
      <c r="K3" s="31">
        <v>46290</v>
      </c>
      <c r="L3" s="31">
        <v>46291</v>
      </c>
      <c r="M3" s="30" t="s">
        <v>61</v>
      </c>
      <c r="N3" s="30">
        <f>IF(OR(A3="",K3=""),"",IF(M3="반품","",MAX(0,IF(L3&lt;&gt;"",L3,TODAY())-K3)))</f>
      </c>
      <c r="O3" s="30">
        <f>IF(OR(K3="",L3=""),"",IF(L3&lt;=K3,"예","아니오"))</f>
      </c>
      <c r="P3" s="32" t="s">
        <v>70</v>
      </c>
    </row>
    <row r="4" spans="1:16" x14ac:dyDescent="0.25">
      <c r="A4" s="26" t="s">
        <v>71</v>
      </c>
      <c r="B4" s="27">
        <v>46289</v>
      </c>
      <c r="C4" s="28" t="s">
        <v>72</v>
      </c>
      <c r="D4" s="26" t="s">
        <v>73</v>
      </c>
      <c r="E4" s="26" t="s">
        <v>74</v>
      </c>
      <c r="F4" s="28" t="s">
        <v>75</v>
      </c>
      <c r="G4" s="28" t="s">
        <v>76</v>
      </c>
      <c r="H4" s="28" t="s">
        <v>77</v>
      </c>
      <c r="I4" s="29">
        <v>30</v>
      </c>
      <c r="J4" s="29">
        <v>600</v>
      </c>
      <c r="K4" s="27">
        <v>46291</v>
      </c>
      <c r="L4" s="27">
        <v>46291</v>
      </c>
      <c r="M4" s="26" t="s">
        <v>61</v>
      </c>
      <c r="N4" s="26">
        <f>IF(OR(A4="",K4=""),"",IF(M4="반품","",MAX(0,IF(L4&lt;&gt;"",L4,TODAY())-K4)))</f>
      </c>
      <c r="O4" s="26">
        <f>IF(OR(K4="",L4=""),"",IF(L4&lt;=K4,"예","아니오"))</f>
      </c>
      <c r="P4" s="28" t="s">
        <v>78</v>
      </c>
    </row>
    <row r="5" spans="1:16" x14ac:dyDescent="0.25">
      <c r="A5" s="30" t="s">
        <v>79</v>
      </c>
      <c r="B5" s="31">
        <v>46290</v>
      </c>
      <c r="C5" s="32" t="s">
        <v>80</v>
      </c>
      <c r="D5" s="30" t="s">
        <v>81</v>
      </c>
      <c r="E5" s="30" t="s">
        <v>82</v>
      </c>
      <c r="F5" s="32" t="s">
        <v>67</v>
      </c>
      <c r="G5" s="32" t="s">
        <v>83</v>
      </c>
      <c r="H5" s="32" t="s">
        <v>84</v>
      </c>
      <c r="I5" s="33">
        <v>6</v>
      </c>
      <c r="J5" s="33">
        <v>72</v>
      </c>
      <c r="K5" s="31">
        <v>46292</v>
      </c>
      <c r="L5" s="31">
        <v>46292</v>
      </c>
      <c r="M5" s="30" t="s">
        <v>61</v>
      </c>
      <c r="N5" s="30">
        <f>IF(OR(A5="",K5=""),"",IF(M5="반품","",MAX(0,IF(L5&lt;&gt;"",L5,TODAY())-K5)))</f>
      </c>
      <c r="O5" s="30">
        <f>IF(OR(K5="",L5=""),"",IF(L5&lt;=K5,"예","아니오"))</f>
      </c>
      <c r="P5" s="32" t="s">
        <v>62</v>
      </c>
    </row>
    <row r="6" spans="1:16" x14ac:dyDescent="0.25">
      <c r="A6" s="26" t="s">
        <v>85</v>
      </c>
      <c r="B6" s="27">
        <v>46294</v>
      </c>
      <c r="C6" s="28" t="s">
        <v>57</v>
      </c>
      <c r="D6" s="26" t="s">
        <v>86</v>
      </c>
      <c r="E6" s="26" t="s">
        <v>87</v>
      </c>
      <c r="F6" s="28" t="s">
        <v>21</v>
      </c>
      <c r="G6" s="28" t="s">
        <v>24</v>
      </c>
      <c r="H6" s="28" t="s">
        <v>60</v>
      </c>
      <c r="I6" s="29">
        <v>18</v>
      </c>
      <c r="J6" s="29">
        <v>360</v>
      </c>
      <c r="K6" s="27">
        <v>46295</v>
      </c>
      <c r="L6" s="27">
        <v>46297</v>
      </c>
      <c r="M6" s="26" t="s">
        <v>61</v>
      </c>
      <c r="N6" s="26">
        <f>IF(OR(A6="",K6=""),"",IF(M6="반품","",MAX(0,IF(L6&lt;&gt;"",L6,TODAY())-K6)))</f>
      </c>
      <c r="O6" s="26">
        <f>IF(OR(K6="",L6=""),"",IF(L6&lt;=K6,"예","아니오"))</f>
      </c>
      <c r="P6" s="28" t="s">
        <v>88</v>
      </c>
    </row>
    <row r="7" spans="1:16" x14ac:dyDescent="0.25">
      <c r="A7" s="30" t="s">
        <v>89</v>
      </c>
      <c r="B7" s="31">
        <v>46295</v>
      </c>
      <c r="C7" s="32" t="s">
        <v>90</v>
      </c>
      <c r="D7" s="30" t="s">
        <v>91</v>
      </c>
      <c r="E7" s="30" t="s">
        <v>92</v>
      </c>
      <c r="F7" s="32" t="s">
        <v>67</v>
      </c>
      <c r="G7" s="32" t="s">
        <v>93</v>
      </c>
      <c r="H7" s="32" t="s">
        <v>94</v>
      </c>
      <c r="I7" s="33">
        <v>3</v>
      </c>
      <c r="J7" s="33">
        <v>36</v>
      </c>
      <c r="K7" s="31">
        <v>46297</v>
      </c>
      <c r="L7" s="31"/>
      <c r="M7" s="30" t="s">
        <v>95</v>
      </c>
      <c r="N7" s="30">
        <f>IF(OR(A7="",K7=""),"",IF(M7="반품","",MAX(0,IF(L7&lt;&gt;"",L7,TODAY())-K7)))</f>
      </c>
      <c r="O7" s="30">
        <f>IF(OR(K7="",L7=""),"",IF(L7&lt;=K7,"예","아니오"))</f>
      </c>
      <c r="P7" s="32" t="s">
        <v>96</v>
      </c>
    </row>
    <row r="8" spans="1:16" x14ac:dyDescent="0.25">
      <c r="A8" s="26" t="s">
        <v>97</v>
      </c>
      <c r="B8" s="27">
        <v>46296</v>
      </c>
      <c r="C8" s="28" t="s">
        <v>72</v>
      </c>
      <c r="D8" s="26" t="s">
        <v>98</v>
      </c>
      <c r="E8" s="26" t="s">
        <v>99</v>
      </c>
      <c r="F8" s="28" t="s">
        <v>75</v>
      </c>
      <c r="G8" s="28" t="s">
        <v>76</v>
      </c>
      <c r="H8" s="28" t="s">
        <v>77</v>
      </c>
      <c r="I8" s="29">
        <v>25</v>
      </c>
      <c r="J8" s="29">
        <v>500</v>
      </c>
      <c r="K8" s="27">
        <v>46298</v>
      </c>
      <c r="L8" s="27"/>
      <c r="M8" s="26" t="s">
        <v>100</v>
      </c>
      <c r="N8" s="26">
        <f>IF(OR(A8="",K8=""),"",IF(M8="반품","",MAX(0,IF(L8&lt;&gt;"",L8,TODAY())-K8)))</f>
      </c>
      <c r="O8" s="26">
        <f>IF(OR(K8="",L8=""),"",IF(L8&lt;=K8,"예","아니오"))</f>
      </c>
      <c r="P8" s="28" t="s">
        <v>101</v>
      </c>
    </row>
    <row r="9" spans="1:16" x14ac:dyDescent="0.25">
      <c r="A9" s="30" t="s">
        <v>102</v>
      </c>
      <c r="B9" s="31">
        <v>46298</v>
      </c>
      <c r="C9" s="32" t="s">
        <v>64</v>
      </c>
      <c r="D9" s="30" t="s">
        <v>103</v>
      </c>
      <c r="E9" s="30" t="s">
        <v>104</v>
      </c>
      <c r="F9" s="32" t="s">
        <v>67</v>
      </c>
      <c r="G9" s="32" t="s">
        <v>68</v>
      </c>
      <c r="H9" s="32" t="s">
        <v>105</v>
      </c>
      <c r="I9" s="33">
        <v>5</v>
      </c>
      <c r="J9" s="33">
        <v>60</v>
      </c>
      <c r="K9" s="31">
        <v>46300</v>
      </c>
      <c r="L9" s="31">
        <v>46300</v>
      </c>
      <c r="M9" s="30" t="s">
        <v>61</v>
      </c>
      <c r="N9" s="30">
        <f>IF(OR(A9="",K9=""),"",IF(M9="반품","",MAX(0,IF(L9&lt;&gt;"",L9,TODAY())-K9)))</f>
      </c>
      <c r="O9" s="30">
        <f>IF(OR(K9="",L9=""),"",IF(L9&lt;=K9,"예","아니오"))</f>
      </c>
      <c r="P9" s="32" t="s">
        <v>62</v>
      </c>
    </row>
    <row r="10" spans="1:16" x14ac:dyDescent="0.25">
      <c r="A10" s="26" t="s">
        <v>4</v>
      </c>
      <c r="B10" s="27">
        <v>46300</v>
      </c>
      <c r="C10" s="28" t="s">
        <v>80</v>
      </c>
      <c r="D10" s="26" t="s">
        <v>9</v>
      </c>
      <c r="E10" s="26" t="s">
        <v>11</v>
      </c>
      <c r="F10" s="28" t="s">
        <v>21</v>
      </c>
      <c r="G10" s="28" t="s">
        <v>24</v>
      </c>
      <c r="H10" s="28" t="s">
        <v>60</v>
      </c>
      <c r="I10" s="29">
        <v>8</v>
      </c>
      <c r="J10" s="29">
        <v>96</v>
      </c>
      <c r="K10" s="27">
        <v>46302</v>
      </c>
      <c r="L10" s="27"/>
      <c r="M10" s="26" t="s">
        <v>29</v>
      </c>
      <c r="N10" s="26">
        <f>IF(OR(A10="",K10=""),"",IF(M10="반품","",MAX(0,IF(L10&lt;&gt;"",L10,TODAY())-K10)))</f>
      </c>
      <c r="O10" s="26">
        <f>IF(OR(K10="",L10=""),"",IF(L10&lt;=K10,"예","아니오"))</f>
      </c>
      <c r="P10" s="28" t="s">
        <v>62</v>
      </c>
    </row>
    <row r="11" spans="1:16" x14ac:dyDescent="0.25">
      <c r="A11" s="30" t="s">
        <v>106</v>
      </c>
      <c r="B11" s="31">
        <v>46301</v>
      </c>
      <c r="C11" s="32" t="s">
        <v>57</v>
      </c>
      <c r="D11" s="30" t="s">
        <v>107</v>
      </c>
      <c r="E11" s="30" t="s">
        <v>62</v>
      </c>
      <c r="F11" s="32" t="s">
        <v>21</v>
      </c>
      <c r="G11" s="32" t="s">
        <v>62</v>
      </c>
      <c r="H11" s="32" t="s">
        <v>62</v>
      </c>
      <c r="I11" s="33">
        <v>14</v>
      </c>
      <c r="J11" s="33">
        <v>280</v>
      </c>
      <c r="K11" s="31">
        <v>46303</v>
      </c>
      <c r="L11" s="31"/>
      <c r="M11" s="30" t="s">
        <v>108</v>
      </c>
      <c r="N11" s="30">
        <f>IF(OR(A11="",K11=""),"",IF(M11="반품","",MAX(0,IF(L11&lt;&gt;"",L11,TODAY())-K11)))</f>
      </c>
      <c r="O11" s="30">
        <f>IF(OR(K11="",L11=""),"",IF(L11&lt;=K11,"예","아니오"))</f>
      </c>
      <c r="P11" s="32" t="s">
        <v>109</v>
      </c>
    </row>
    <row r="12" spans="1:16" x14ac:dyDescent="0.25">
      <c r="A12" s="26"/>
      <c r="B12" s="27"/>
      <c r="C12" s="28"/>
      <c r="D12" s="26"/>
      <c r="E12" s="26"/>
      <c r="F12" s="28"/>
      <c r="G12" s="28"/>
      <c r="H12" s="28"/>
      <c r="I12" s="29"/>
      <c r="J12" s="29"/>
      <c r="K12" s="27"/>
      <c r="L12" s="27"/>
      <c r="M12" s="26"/>
      <c r="N12" s="26">
        <f>IF(OR(A12="",K12=""),"",IF(M12="반품","",MAX(0,IF(L12&lt;&gt;"",L12,TODAY())-K12)))</f>
      </c>
      <c r="O12" s="26">
        <f>IF(OR(K12="",L12=""),"",IF(L12&lt;=K12,"예","아니오"))</f>
      </c>
      <c r="P12" s="28"/>
    </row>
    <row r="13" spans="1:16" x14ac:dyDescent="0.25">
      <c r="A13" s="30"/>
      <c r="B13" s="31"/>
      <c r="C13" s="32"/>
      <c r="D13" s="30"/>
      <c r="E13" s="30"/>
      <c r="F13" s="32"/>
      <c r="G13" s="32"/>
      <c r="H13" s="32"/>
      <c r="I13" s="33"/>
      <c r="J13" s="33"/>
      <c r="K13" s="31"/>
      <c r="L13" s="31"/>
      <c r="M13" s="30"/>
      <c r="N13" s="30">
        <f>IF(OR(A13="",K13=""),"",IF(M13="반품","",MAX(0,IF(L13&lt;&gt;"",L13,TODAY())-K13)))</f>
      </c>
      <c r="O13" s="30">
        <f>IF(OR(K13="",L13=""),"",IF(L13&lt;=K13,"예","아니오"))</f>
      </c>
      <c r="P13" s="32"/>
    </row>
    <row r="14" spans="1:16" x14ac:dyDescent="0.25">
      <c r="A14" s="26"/>
      <c r="B14" s="27"/>
      <c r="C14" s="28"/>
      <c r="D14" s="26"/>
      <c r="E14" s="26"/>
      <c r="F14" s="28"/>
      <c r="G14" s="28"/>
      <c r="H14" s="28"/>
      <c r="I14" s="29"/>
      <c r="J14" s="29"/>
      <c r="K14" s="27"/>
      <c r="L14" s="27"/>
      <c r="M14" s="26"/>
      <c r="N14" s="26">
        <f>IF(OR(A14="",K14=""),"",IF(M14="반품","",MAX(0,IF(L14&lt;&gt;"",L14,TODAY())-K14)))</f>
      </c>
      <c r="O14" s="26">
        <f>IF(OR(K14="",L14=""),"",IF(L14&lt;=K14,"예","아니오"))</f>
      </c>
      <c r="P14" s="28"/>
    </row>
    <row r="15" spans="1:16" x14ac:dyDescent="0.25">
      <c r="A15" s="30"/>
      <c r="B15" s="31"/>
      <c r="C15" s="32"/>
      <c r="D15" s="30"/>
      <c r="E15" s="30"/>
      <c r="F15" s="32"/>
      <c r="G15" s="32"/>
      <c r="H15" s="32"/>
      <c r="I15" s="33"/>
      <c r="J15" s="33"/>
      <c r="K15" s="31"/>
      <c r="L15" s="31"/>
      <c r="M15" s="30"/>
      <c r="N15" s="30">
        <f>IF(OR(A15="",K15=""),"",IF(M15="반품","",MAX(0,IF(L15&lt;&gt;"",L15,TODAY())-K15)))</f>
      </c>
      <c r="O15" s="30">
        <f>IF(OR(K15="",L15=""),"",IF(L15&lt;=K15,"예","아니오"))</f>
      </c>
      <c r="P15" s="32"/>
    </row>
    <row r="16" spans="1:16" x14ac:dyDescent="0.25">
      <c r="A16" s="26"/>
      <c r="B16" s="27"/>
      <c r="C16" s="28"/>
      <c r="D16" s="26"/>
      <c r="E16" s="26"/>
      <c r="F16" s="28"/>
      <c r="G16" s="28"/>
      <c r="H16" s="28"/>
      <c r="I16" s="29"/>
      <c r="J16" s="29"/>
      <c r="K16" s="27"/>
      <c r="L16" s="27"/>
      <c r="M16" s="26"/>
      <c r="N16" s="26">
        <f>IF(OR(A16="",K16=""),"",IF(M16="반품","",MAX(0,IF(L16&lt;&gt;"",L16,TODAY())-K16)))</f>
      </c>
      <c r="O16" s="26">
        <f>IF(OR(K16="",L16=""),"",IF(L16&lt;=K16,"예","아니오"))</f>
      </c>
      <c r="P16" s="28"/>
    </row>
    <row r="17" spans="1:16" x14ac:dyDescent="0.25">
      <c r="A17" s="30"/>
      <c r="B17" s="31"/>
      <c r="C17" s="32"/>
      <c r="D17" s="30"/>
      <c r="E17" s="30"/>
      <c r="F17" s="32"/>
      <c r="G17" s="32"/>
      <c r="H17" s="32"/>
      <c r="I17" s="33"/>
      <c r="J17" s="33"/>
      <c r="K17" s="31"/>
      <c r="L17" s="31"/>
      <c r="M17" s="30"/>
      <c r="N17" s="30">
        <f>IF(OR(A17="",K17=""),"",IF(M17="반품","",MAX(0,IF(L17&lt;&gt;"",L17,TODAY())-K17)))</f>
      </c>
      <c r="O17" s="30">
        <f>IF(OR(K17="",L17=""),"",IF(L17&lt;=K17,"예","아니오"))</f>
      </c>
      <c r="P17" s="32"/>
    </row>
    <row r="18" spans="1:16" x14ac:dyDescent="0.25">
      <c r="A18" s="26"/>
      <c r="B18" s="27"/>
      <c r="C18" s="28"/>
      <c r="D18" s="26"/>
      <c r="E18" s="26"/>
      <c r="F18" s="28"/>
      <c r="G18" s="28"/>
      <c r="H18" s="28"/>
      <c r="I18" s="29"/>
      <c r="J18" s="29"/>
      <c r="K18" s="27"/>
      <c r="L18" s="27"/>
      <c r="M18" s="26"/>
      <c r="N18" s="26">
        <f>IF(OR(A18="",K18=""),"",IF(M18="반품","",MAX(0,IF(L18&lt;&gt;"",L18,TODAY())-K18)))</f>
      </c>
      <c r="O18" s="26">
        <f>IF(OR(K18="",L18=""),"",IF(L18&lt;=K18,"예","아니오"))</f>
      </c>
      <c r="P18" s="28"/>
    </row>
    <row r="19" spans="1:16" x14ac:dyDescent="0.25">
      <c r="A19" s="30"/>
      <c r="B19" s="31"/>
      <c r="C19" s="32"/>
      <c r="D19" s="30"/>
      <c r="E19" s="30"/>
      <c r="F19" s="32"/>
      <c r="G19" s="32"/>
      <c r="H19" s="32"/>
      <c r="I19" s="33"/>
      <c r="J19" s="33"/>
      <c r="K19" s="31"/>
      <c r="L19" s="31"/>
      <c r="M19" s="30"/>
      <c r="N19" s="30">
        <f>IF(OR(A19="",K19=""),"",IF(M19="반품","",MAX(0,IF(L19&lt;&gt;"",L19,TODAY())-K19)))</f>
      </c>
      <c r="O19" s="30">
        <f>IF(OR(K19="",L19=""),"",IF(L19&lt;=K19,"예","아니오"))</f>
      </c>
      <c r="P19" s="32"/>
    </row>
    <row r="20" spans="1:16" x14ac:dyDescent="0.25">
      <c r="A20" s="26"/>
      <c r="B20" s="27"/>
      <c r="C20" s="28"/>
      <c r="D20" s="26"/>
      <c r="E20" s="26"/>
      <c r="F20" s="28"/>
      <c r="G20" s="28"/>
      <c r="H20" s="28"/>
      <c r="I20" s="29"/>
      <c r="J20" s="29"/>
      <c r="K20" s="27"/>
      <c r="L20" s="27"/>
      <c r="M20" s="26"/>
      <c r="N20" s="26">
        <f>IF(OR(A20="",K20=""),"",IF(M20="반품","",MAX(0,IF(L20&lt;&gt;"",L20,TODAY())-K20)))</f>
      </c>
      <c r="O20" s="26">
        <f>IF(OR(K20="",L20=""),"",IF(L20&lt;=K20,"예","아니오"))</f>
      </c>
      <c r="P20" s="28"/>
    </row>
    <row r="21" spans="1:16" x14ac:dyDescent="0.25">
      <c r="A21" s="30"/>
      <c r="B21" s="31"/>
      <c r="C21" s="32"/>
      <c r="D21" s="30"/>
      <c r="E21" s="30"/>
      <c r="F21" s="32"/>
      <c r="G21" s="32"/>
      <c r="H21" s="32"/>
      <c r="I21" s="33"/>
      <c r="J21" s="33"/>
      <c r="K21" s="31"/>
      <c r="L21" s="31"/>
      <c r="M21" s="30"/>
      <c r="N21" s="30">
        <f>IF(OR(A21="",K21=""),"",IF(M21="반품","",MAX(0,IF(L21&lt;&gt;"",L21,TODAY())-K21)))</f>
      </c>
      <c r="O21" s="30">
        <f>IF(OR(K21="",L21=""),"",IF(L21&lt;=K21,"예","아니오"))</f>
      </c>
      <c r="P21" s="32"/>
    </row>
    <row r="22" spans="1:16" x14ac:dyDescent="0.25">
      <c r="A22" s="26"/>
      <c r="B22" s="27"/>
      <c r="C22" s="28"/>
      <c r="D22" s="26"/>
      <c r="E22" s="26"/>
      <c r="F22" s="28"/>
      <c r="G22" s="28"/>
      <c r="H22" s="28"/>
      <c r="I22" s="29"/>
      <c r="J22" s="29"/>
      <c r="K22" s="27"/>
      <c r="L22" s="27"/>
      <c r="M22" s="26"/>
      <c r="N22" s="26">
        <f>IF(OR(A22="",K22=""),"",IF(M22="반품","",MAX(0,IF(L22&lt;&gt;"",L22,TODAY())-K22)))</f>
      </c>
      <c r="O22" s="26">
        <f>IF(OR(K22="",L22=""),"",IF(L22&lt;=K22,"예","아니오"))</f>
      </c>
      <c r="P22" s="28"/>
    </row>
    <row r="23" spans="1:16" x14ac:dyDescent="0.25">
      <c r="A23" s="30"/>
      <c r="B23" s="31"/>
      <c r="C23" s="32"/>
      <c r="D23" s="30"/>
      <c r="E23" s="30"/>
      <c r="F23" s="32"/>
      <c r="G23" s="32"/>
      <c r="H23" s="32"/>
      <c r="I23" s="33"/>
      <c r="J23" s="33"/>
      <c r="K23" s="31"/>
      <c r="L23" s="31"/>
      <c r="M23" s="30"/>
      <c r="N23" s="30">
        <f>IF(OR(A23="",K23=""),"",IF(M23="반품","",MAX(0,IF(L23&lt;&gt;"",L23,TODAY())-K23)))</f>
      </c>
      <c r="O23" s="30">
        <f>IF(OR(K23="",L23=""),"",IF(L23&lt;=K23,"예","아니오"))</f>
      </c>
      <c r="P23" s="32"/>
    </row>
    <row r="24" spans="1:16" x14ac:dyDescent="0.25">
      <c r="A24" s="26"/>
      <c r="B24" s="27"/>
      <c r="C24" s="28"/>
      <c r="D24" s="26"/>
      <c r="E24" s="26"/>
      <c r="F24" s="28"/>
      <c r="G24" s="28"/>
      <c r="H24" s="28"/>
      <c r="I24" s="29"/>
      <c r="J24" s="29"/>
      <c r="K24" s="27"/>
      <c r="L24" s="27"/>
      <c r="M24" s="26"/>
      <c r="N24" s="26">
        <f>IF(OR(A24="",K24=""),"",IF(M24="반품","",MAX(0,IF(L24&lt;&gt;"",L24,TODAY())-K24)))</f>
      </c>
      <c r="O24" s="26">
        <f>IF(OR(K24="",L24=""),"",IF(L24&lt;=K24,"예","아니오"))</f>
      </c>
      <c r="P24" s="28"/>
    </row>
    <row r="25" spans="1:16" x14ac:dyDescent="0.25">
      <c r="A25" s="30"/>
      <c r="B25" s="31"/>
      <c r="C25" s="32"/>
      <c r="D25" s="30"/>
      <c r="E25" s="30"/>
      <c r="F25" s="32"/>
      <c r="G25" s="32"/>
      <c r="H25" s="32"/>
      <c r="I25" s="33"/>
      <c r="J25" s="33"/>
      <c r="K25" s="31"/>
      <c r="L25" s="31"/>
      <c r="M25" s="30"/>
      <c r="N25" s="30">
        <f>IF(OR(A25="",K25=""),"",IF(M25="반품","",MAX(0,IF(L25&lt;&gt;"",L25,TODAY())-K25)))</f>
      </c>
      <c r="O25" s="30">
        <f>IF(OR(K25="",L25=""),"",IF(L25&lt;=K25,"예","아니오"))</f>
      </c>
      <c r="P25" s="32"/>
    </row>
    <row r="26" spans="1:16" x14ac:dyDescent="0.25">
      <c r="A26" s="26"/>
      <c r="B26" s="27"/>
      <c r="C26" s="28"/>
      <c r="D26" s="26"/>
      <c r="E26" s="26"/>
      <c r="F26" s="28"/>
      <c r="G26" s="28"/>
      <c r="H26" s="28"/>
      <c r="I26" s="29"/>
      <c r="J26" s="29"/>
      <c r="K26" s="27"/>
      <c r="L26" s="27"/>
      <c r="M26" s="26"/>
      <c r="N26" s="26">
        <f>IF(OR(A26="",K26=""),"",IF(M26="반품","",MAX(0,IF(L26&lt;&gt;"",L26,TODAY())-K26)))</f>
      </c>
      <c r="O26" s="26">
        <f>IF(OR(K26="",L26=""),"",IF(L26&lt;=K26,"예","아니오"))</f>
      </c>
      <c r="P26" s="28"/>
    </row>
    <row r="27" spans="1:16" x14ac:dyDescent="0.25">
      <c r="A27" s="30"/>
      <c r="B27" s="31"/>
      <c r="C27" s="32"/>
      <c r="D27" s="30"/>
      <c r="E27" s="30"/>
      <c r="F27" s="32"/>
      <c r="G27" s="32"/>
      <c r="H27" s="32"/>
      <c r="I27" s="33"/>
      <c r="J27" s="33"/>
      <c r="K27" s="31"/>
      <c r="L27" s="31"/>
      <c r="M27" s="30"/>
      <c r="N27" s="30">
        <f>IF(OR(A27="",K27=""),"",IF(M27="반품","",MAX(0,IF(L27&lt;&gt;"",L27,TODAY())-K27)))</f>
      </c>
      <c r="O27" s="30">
        <f>IF(OR(K27="",L27=""),"",IF(L27&lt;=K27,"예","아니오"))</f>
      </c>
      <c r="P27" s="32"/>
    </row>
    <row r="28" spans="1:16" x14ac:dyDescent="0.25">
      <c r="A28" s="26"/>
      <c r="B28" s="27"/>
      <c r="C28" s="28"/>
      <c r="D28" s="26"/>
      <c r="E28" s="26"/>
      <c r="F28" s="28"/>
      <c r="G28" s="28"/>
      <c r="H28" s="28"/>
      <c r="I28" s="29"/>
      <c r="J28" s="29"/>
      <c r="K28" s="27"/>
      <c r="L28" s="27"/>
      <c r="M28" s="26"/>
      <c r="N28" s="26">
        <f>IF(OR(A28="",K28=""),"",IF(M28="반품","",MAX(0,IF(L28&lt;&gt;"",L28,TODAY())-K28)))</f>
      </c>
      <c r="O28" s="26">
        <f>IF(OR(K28="",L28=""),"",IF(L28&lt;=K28,"예","아니오"))</f>
      </c>
      <c r="P28" s="28"/>
    </row>
    <row r="29" spans="1:16" x14ac:dyDescent="0.25">
      <c r="A29" s="30"/>
      <c r="B29" s="31"/>
      <c r="C29" s="32"/>
      <c r="D29" s="30"/>
      <c r="E29" s="30"/>
      <c r="F29" s="32"/>
      <c r="G29" s="32"/>
      <c r="H29" s="32"/>
      <c r="I29" s="33"/>
      <c r="J29" s="33"/>
      <c r="K29" s="31"/>
      <c r="L29" s="31"/>
      <c r="M29" s="30"/>
      <c r="N29" s="30">
        <f>IF(OR(A29="",K29=""),"",IF(M29="반품","",MAX(0,IF(L29&lt;&gt;"",L29,TODAY())-K29)))</f>
      </c>
      <c r="O29" s="30">
        <f>IF(OR(K29="",L29=""),"",IF(L29&lt;=K29,"예","아니오"))</f>
      </c>
      <c r="P29" s="32"/>
    </row>
    <row r="30" spans="1:16" x14ac:dyDescent="0.25">
      <c r="A30" s="26"/>
      <c r="B30" s="27"/>
      <c r="C30" s="28"/>
      <c r="D30" s="26"/>
      <c r="E30" s="26"/>
      <c r="F30" s="28"/>
      <c r="G30" s="28"/>
      <c r="H30" s="28"/>
      <c r="I30" s="29"/>
      <c r="J30" s="29"/>
      <c r="K30" s="27"/>
      <c r="L30" s="27"/>
      <c r="M30" s="26"/>
      <c r="N30" s="26">
        <f>IF(OR(A30="",K30=""),"",IF(M30="반품","",MAX(0,IF(L30&lt;&gt;"",L30,TODAY())-K30)))</f>
      </c>
      <c r="O30" s="26">
        <f>IF(OR(K30="",L30=""),"",IF(L30&lt;=K30,"예","아니오"))</f>
      </c>
      <c r="P30" s="28"/>
    </row>
    <row r="31" spans="1:16" x14ac:dyDescent="0.25">
      <c r="A31" s="30"/>
      <c r="B31" s="31"/>
      <c r="C31" s="32"/>
      <c r="D31" s="30"/>
      <c r="E31" s="30"/>
      <c r="F31" s="32"/>
      <c r="G31" s="32"/>
      <c r="H31" s="32"/>
      <c r="I31" s="33"/>
      <c r="J31" s="33"/>
      <c r="K31" s="31"/>
      <c r="L31" s="31"/>
      <c r="M31" s="30"/>
      <c r="N31" s="30">
        <f>IF(OR(A31="",K31=""),"",IF(M31="반품","",MAX(0,IF(L31&lt;&gt;"",L31,TODAY())-K31)))</f>
      </c>
      <c r="O31" s="30">
        <f>IF(OR(K31="",L31=""),"",IF(L31&lt;=K31,"예","아니오"))</f>
      </c>
      <c r="P31" s="32"/>
    </row>
    <row r="32" spans="1:16" x14ac:dyDescent="0.25">
      <c r="A32" s="26"/>
      <c r="B32" s="27"/>
      <c r="C32" s="28"/>
      <c r="D32" s="26"/>
      <c r="E32" s="26"/>
      <c r="F32" s="28"/>
      <c r="G32" s="28"/>
      <c r="H32" s="28"/>
      <c r="I32" s="29"/>
      <c r="J32" s="29"/>
      <c r="K32" s="27"/>
      <c r="L32" s="27"/>
      <c r="M32" s="26"/>
      <c r="N32" s="26">
        <f>IF(OR(A32="",K32=""),"",IF(M32="반품","",MAX(0,IF(L32&lt;&gt;"",L32,TODAY())-K32)))</f>
      </c>
      <c r="O32" s="26">
        <f>IF(OR(K32="",L32=""),"",IF(L32&lt;=K32,"예","아니오"))</f>
      </c>
      <c r="P32" s="28"/>
    </row>
    <row r="33" spans="1:16" x14ac:dyDescent="0.25">
      <c r="A33" s="30"/>
      <c r="B33" s="31"/>
      <c r="C33" s="32"/>
      <c r="D33" s="30"/>
      <c r="E33" s="30"/>
      <c r="F33" s="32"/>
      <c r="G33" s="32"/>
      <c r="H33" s="32"/>
      <c r="I33" s="33"/>
      <c r="J33" s="33"/>
      <c r="K33" s="31"/>
      <c r="L33" s="31"/>
      <c r="M33" s="30"/>
      <c r="N33" s="30">
        <f>IF(OR(A33="",K33=""),"",IF(M33="반품","",MAX(0,IF(L33&lt;&gt;"",L33,TODAY())-K33)))</f>
      </c>
      <c r="O33" s="30">
        <f>IF(OR(K33="",L33=""),"",IF(L33&lt;=K33,"예","아니오"))</f>
      </c>
      <c r="P33" s="32"/>
    </row>
    <row r="34" spans="1:16" x14ac:dyDescent="0.25">
      <c r="A34" s="26"/>
      <c r="B34" s="27"/>
      <c r="C34" s="28"/>
      <c r="D34" s="26"/>
      <c r="E34" s="26"/>
      <c r="F34" s="28"/>
      <c r="G34" s="28"/>
      <c r="H34" s="28"/>
      <c r="I34" s="29"/>
      <c r="J34" s="29"/>
      <c r="K34" s="27"/>
      <c r="L34" s="27"/>
      <c r="M34" s="26"/>
      <c r="N34" s="26">
        <f>IF(OR(A34="",K34=""),"",IF(M34="반품","",MAX(0,IF(L34&lt;&gt;"",L34,TODAY())-K34)))</f>
      </c>
      <c r="O34" s="26">
        <f>IF(OR(K34="",L34=""),"",IF(L34&lt;=K34,"예","아니오"))</f>
      </c>
      <c r="P34" s="28"/>
    </row>
    <row r="35" spans="1:16" x14ac:dyDescent="0.25">
      <c r="A35" s="30"/>
      <c r="B35" s="31"/>
      <c r="C35" s="32"/>
      <c r="D35" s="30"/>
      <c r="E35" s="30"/>
      <c r="F35" s="32"/>
      <c r="G35" s="32"/>
      <c r="H35" s="32"/>
      <c r="I35" s="33"/>
      <c r="J35" s="33"/>
      <c r="K35" s="31"/>
      <c r="L35" s="31"/>
      <c r="M35" s="30"/>
      <c r="N35" s="30">
        <f>IF(OR(A35="",K35=""),"",IF(M35="반품","",MAX(0,IF(L35&lt;&gt;"",L35,TODAY())-K35)))</f>
      </c>
      <c r="O35" s="30">
        <f>IF(OR(K35="",L35=""),"",IF(L35&lt;=K35,"예","아니오"))</f>
      </c>
      <c r="P35" s="32"/>
    </row>
    <row r="36" spans="1:16" x14ac:dyDescent="0.25">
      <c r="A36" s="26"/>
      <c r="B36" s="27"/>
      <c r="C36" s="28"/>
      <c r="D36" s="26"/>
      <c r="E36" s="26"/>
      <c r="F36" s="28"/>
      <c r="G36" s="28"/>
      <c r="H36" s="28"/>
      <c r="I36" s="29"/>
      <c r="J36" s="29"/>
      <c r="K36" s="27"/>
      <c r="L36" s="27"/>
      <c r="M36" s="26"/>
      <c r="N36" s="26">
        <f>IF(OR(A36="",K36=""),"",IF(M36="반품","",MAX(0,IF(L36&lt;&gt;"",L36,TODAY())-K36)))</f>
      </c>
      <c r="O36" s="26">
        <f>IF(OR(K36="",L36=""),"",IF(L36&lt;=K36,"예","아니오"))</f>
      </c>
      <c r="P36" s="28"/>
    </row>
    <row r="37" spans="1:16" x14ac:dyDescent="0.25">
      <c r="A37" s="30"/>
      <c r="B37" s="31"/>
      <c r="C37" s="32"/>
      <c r="D37" s="30"/>
      <c r="E37" s="30"/>
      <c r="F37" s="32"/>
      <c r="G37" s="32"/>
      <c r="H37" s="32"/>
      <c r="I37" s="33"/>
      <c r="J37" s="33"/>
      <c r="K37" s="31"/>
      <c r="L37" s="31"/>
      <c r="M37" s="30"/>
      <c r="N37" s="30">
        <f>IF(OR(A37="",K37=""),"",IF(M37="반품","",MAX(0,IF(L37&lt;&gt;"",L37,TODAY())-K37)))</f>
      </c>
      <c r="O37" s="30">
        <f>IF(OR(K37="",L37=""),"",IF(L37&lt;=K37,"예","아니오"))</f>
      </c>
      <c r="P37" s="32"/>
    </row>
    <row r="38" spans="1:16" x14ac:dyDescent="0.25">
      <c r="A38" s="26"/>
      <c r="B38" s="27"/>
      <c r="C38" s="28"/>
      <c r="D38" s="26"/>
      <c r="E38" s="26"/>
      <c r="F38" s="28"/>
      <c r="G38" s="28"/>
      <c r="H38" s="28"/>
      <c r="I38" s="29"/>
      <c r="J38" s="29"/>
      <c r="K38" s="27"/>
      <c r="L38" s="27"/>
      <c r="M38" s="26"/>
      <c r="N38" s="26">
        <f>IF(OR(A38="",K38=""),"",IF(M38="반품","",MAX(0,IF(L38&lt;&gt;"",L38,TODAY())-K38)))</f>
      </c>
      <c r="O38" s="26">
        <f>IF(OR(K38="",L38=""),"",IF(L38&lt;=K38,"예","아니오"))</f>
      </c>
      <c r="P38" s="28"/>
    </row>
    <row r="39" spans="1:16" x14ac:dyDescent="0.25">
      <c r="A39" s="30"/>
      <c r="B39" s="31"/>
      <c r="C39" s="32"/>
      <c r="D39" s="30"/>
      <c r="E39" s="30"/>
      <c r="F39" s="32"/>
      <c r="G39" s="32"/>
      <c r="H39" s="32"/>
      <c r="I39" s="33"/>
      <c r="J39" s="33"/>
      <c r="K39" s="31"/>
      <c r="L39" s="31"/>
      <c r="M39" s="30"/>
      <c r="N39" s="30">
        <f>IF(OR(A39="",K39=""),"",IF(M39="반품","",MAX(0,IF(L39&lt;&gt;"",L39,TODAY())-K39)))</f>
      </c>
      <c r="O39" s="30">
        <f>IF(OR(K39="",L39=""),"",IF(L39&lt;=K39,"예","아니오"))</f>
      </c>
      <c r="P39" s="32"/>
    </row>
    <row r="40" spans="1:16" x14ac:dyDescent="0.25">
      <c r="A40" s="26"/>
      <c r="B40" s="27"/>
      <c r="C40" s="28"/>
      <c r="D40" s="26"/>
      <c r="E40" s="26"/>
      <c r="F40" s="28"/>
      <c r="G40" s="28"/>
      <c r="H40" s="28"/>
      <c r="I40" s="29"/>
      <c r="J40" s="29"/>
      <c r="K40" s="27"/>
      <c r="L40" s="27"/>
      <c r="M40" s="26"/>
      <c r="N40" s="26">
        <f>IF(OR(A40="",K40=""),"",IF(M40="반품","",MAX(0,IF(L40&lt;&gt;"",L40,TODAY())-K40)))</f>
      </c>
      <c r="O40" s="26">
        <f>IF(OR(K40="",L40=""),"",IF(L40&lt;=K40,"예","아니오"))</f>
      </c>
      <c r="P40" s="28"/>
    </row>
    <row r="41" spans="1:16" x14ac:dyDescent="0.25">
      <c r="A41" s="30"/>
      <c r="B41" s="31"/>
      <c r="C41" s="32"/>
      <c r="D41" s="30"/>
      <c r="E41" s="30"/>
      <c r="F41" s="32"/>
      <c r="G41" s="32"/>
      <c r="H41" s="32"/>
      <c r="I41" s="33"/>
      <c r="J41" s="33"/>
      <c r="K41" s="31"/>
      <c r="L41" s="31"/>
      <c r="M41" s="30"/>
      <c r="N41" s="30">
        <f>IF(OR(A41="",K41=""),"",IF(M41="반품","",MAX(0,IF(L41&lt;&gt;"",L41,TODAY())-K41)))</f>
      </c>
      <c r="O41" s="30">
        <f>IF(OR(K41="",L41=""),"",IF(L41&lt;=K41,"예","아니오"))</f>
      </c>
      <c r="P41" s="32"/>
    </row>
    <row r="42" spans="1:16" x14ac:dyDescent="0.25">
      <c r="A42" s="26"/>
      <c r="B42" s="27"/>
      <c r="C42" s="28"/>
      <c r="D42" s="26"/>
      <c r="E42" s="26"/>
      <c r="F42" s="28"/>
      <c r="G42" s="28"/>
      <c r="H42" s="28"/>
      <c r="I42" s="29"/>
      <c r="J42" s="29"/>
      <c r="K42" s="27"/>
      <c r="L42" s="27"/>
      <c r="M42" s="26"/>
      <c r="N42" s="26">
        <f>IF(OR(A42="",K42=""),"",IF(M42="반품","",MAX(0,IF(L42&lt;&gt;"",L42,TODAY())-K42)))</f>
      </c>
      <c r="O42" s="26">
        <f>IF(OR(K42="",L42=""),"",IF(L42&lt;=K42,"예","아니오"))</f>
      </c>
      <c r="P42" s="28"/>
    </row>
    <row r="43" spans="1:16" x14ac:dyDescent="0.25">
      <c r="A43" s="30"/>
      <c r="B43" s="31"/>
      <c r="C43" s="32"/>
      <c r="D43" s="30"/>
      <c r="E43" s="30"/>
      <c r="F43" s="32"/>
      <c r="G43" s="32"/>
      <c r="H43" s="32"/>
      <c r="I43" s="33"/>
      <c r="J43" s="33"/>
      <c r="K43" s="31"/>
      <c r="L43" s="31"/>
      <c r="M43" s="30"/>
      <c r="N43" s="30">
        <f>IF(OR(A43="",K43=""),"",IF(M43="반품","",MAX(0,IF(L43&lt;&gt;"",L43,TODAY())-K43)))</f>
      </c>
      <c r="O43" s="30">
        <f>IF(OR(K43="",L43=""),"",IF(L43&lt;=K43,"예","아니오"))</f>
      </c>
      <c r="P43" s="32"/>
    </row>
    <row r="44" spans="1:16" x14ac:dyDescent="0.25">
      <c r="A44" s="26"/>
      <c r="B44" s="27"/>
      <c r="C44" s="28"/>
      <c r="D44" s="26"/>
      <c r="E44" s="26"/>
      <c r="F44" s="28"/>
      <c r="G44" s="28"/>
      <c r="H44" s="28"/>
      <c r="I44" s="29"/>
      <c r="J44" s="29"/>
      <c r="K44" s="27"/>
      <c r="L44" s="27"/>
      <c r="M44" s="26"/>
      <c r="N44" s="26">
        <f>IF(OR(A44="",K44=""),"",IF(M44="반품","",MAX(0,IF(L44&lt;&gt;"",L44,TODAY())-K44)))</f>
      </c>
      <c r="O44" s="26">
        <f>IF(OR(K44="",L44=""),"",IF(L44&lt;=K44,"예","아니오"))</f>
      </c>
      <c r="P44" s="28"/>
    </row>
    <row r="45" spans="1:16" x14ac:dyDescent="0.25">
      <c r="A45" s="30"/>
      <c r="B45" s="31"/>
      <c r="C45" s="32"/>
      <c r="D45" s="30"/>
      <c r="E45" s="30"/>
      <c r="F45" s="32"/>
      <c r="G45" s="32"/>
      <c r="H45" s="32"/>
      <c r="I45" s="33"/>
      <c r="J45" s="33"/>
      <c r="K45" s="31"/>
      <c r="L45" s="31"/>
      <c r="M45" s="30"/>
      <c r="N45" s="30">
        <f>IF(OR(A45="",K45=""),"",IF(M45="반품","",MAX(0,IF(L45&lt;&gt;"",L45,TODAY())-K45)))</f>
      </c>
      <c r="O45" s="30">
        <f>IF(OR(K45="",L45=""),"",IF(L45&lt;=K45,"예","아니오"))</f>
      </c>
      <c r="P45" s="32"/>
    </row>
    <row r="46" spans="1:16" x14ac:dyDescent="0.25">
      <c r="A46" s="26"/>
      <c r="B46" s="27"/>
      <c r="C46" s="28"/>
      <c r="D46" s="26"/>
      <c r="E46" s="26"/>
      <c r="F46" s="28"/>
      <c r="G46" s="28"/>
      <c r="H46" s="28"/>
      <c r="I46" s="29"/>
      <c r="J46" s="29"/>
      <c r="K46" s="27"/>
      <c r="L46" s="27"/>
      <c r="M46" s="26"/>
      <c r="N46" s="26">
        <f>IF(OR(A46="",K46=""),"",IF(M46="반품","",MAX(0,IF(L46&lt;&gt;"",L46,TODAY())-K46)))</f>
      </c>
      <c r="O46" s="26">
        <f>IF(OR(K46="",L46=""),"",IF(L46&lt;=K46,"예","아니오"))</f>
      </c>
      <c r="P46" s="28"/>
    </row>
    <row r="47" spans="1:16" x14ac:dyDescent="0.25">
      <c r="A47" s="30"/>
      <c r="B47" s="31"/>
      <c r="C47" s="32"/>
      <c r="D47" s="30"/>
      <c r="E47" s="30"/>
      <c r="F47" s="32"/>
      <c r="G47" s="32"/>
      <c r="H47" s="32"/>
      <c r="I47" s="33"/>
      <c r="J47" s="33"/>
      <c r="K47" s="31"/>
      <c r="L47" s="31"/>
      <c r="M47" s="30"/>
      <c r="N47" s="30">
        <f>IF(OR(A47="",K47=""),"",IF(M47="반품","",MAX(0,IF(L47&lt;&gt;"",L47,TODAY())-K47)))</f>
      </c>
      <c r="O47" s="30">
        <f>IF(OR(K47="",L47=""),"",IF(L47&lt;=K47,"예","아니오"))</f>
      </c>
      <c r="P47" s="32"/>
    </row>
    <row r="48" spans="1:16" x14ac:dyDescent="0.25">
      <c r="A48" s="26"/>
      <c r="B48" s="27"/>
      <c r="C48" s="28"/>
      <c r="D48" s="26"/>
      <c r="E48" s="26"/>
      <c r="F48" s="28"/>
      <c r="G48" s="28"/>
      <c r="H48" s="28"/>
      <c r="I48" s="29"/>
      <c r="J48" s="29"/>
      <c r="K48" s="27"/>
      <c r="L48" s="27"/>
      <c r="M48" s="26"/>
      <c r="N48" s="26">
        <f>IF(OR(A48="",K48=""),"",IF(M48="반품","",MAX(0,IF(L48&lt;&gt;"",L48,TODAY())-K48)))</f>
      </c>
      <c r="O48" s="26">
        <f>IF(OR(K48="",L48=""),"",IF(L48&lt;=K48,"예","아니오"))</f>
      </c>
      <c r="P48" s="28"/>
    </row>
    <row r="49" spans="1:16" x14ac:dyDescent="0.25">
      <c r="A49" s="30"/>
      <c r="B49" s="31"/>
      <c r="C49" s="32"/>
      <c r="D49" s="30"/>
      <c r="E49" s="30"/>
      <c r="F49" s="32"/>
      <c r="G49" s="32"/>
      <c r="H49" s="32"/>
      <c r="I49" s="33"/>
      <c r="J49" s="33"/>
      <c r="K49" s="31"/>
      <c r="L49" s="31"/>
      <c r="M49" s="30"/>
      <c r="N49" s="30">
        <f>IF(OR(A49="",K49=""),"",IF(M49="반품","",MAX(0,IF(L49&lt;&gt;"",L49,TODAY())-K49)))</f>
      </c>
      <c r="O49" s="30">
        <f>IF(OR(K49="",L49=""),"",IF(L49&lt;=K49,"예","아니오"))</f>
      </c>
      <c r="P49" s="32"/>
    </row>
    <row r="50" spans="1:16" x14ac:dyDescent="0.25">
      <c r="A50" s="26"/>
      <c r="B50" s="27"/>
      <c r="C50" s="28"/>
      <c r="D50" s="26"/>
      <c r="E50" s="26"/>
      <c r="F50" s="28"/>
      <c r="G50" s="28"/>
      <c r="H50" s="28"/>
      <c r="I50" s="29"/>
      <c r="J50" s="29"/>
      <c r="K50" s="27"/>
      <c r="L50" s="27"/>
      <c r="M50" s="26"/>
      <c r="N50" s="26">
        <f>IF(OR(A50="",K50=""),"",IF(M50="반품","",MAX(0,IF(L50&lt;&gt;"",L50,TODAY())-K50)))</f>
      </c>
      <c r="O50" s="26">
        <f>IF(OR(K50="",L50=""),"",IF(L50&lt;=K50,"예","아니오"))</f>
      </c>
      <c r="P50" s="28"/>
    </row>
    <row r="51" spans="1:16" x14ac:dyDescent="0.25">
      <c r="A51" s="30"/>
      <c r="B51" s="31"/>
      <c r="C51" s="32"/>
      <c r="D51" s="30"/>
      <c r="E51" s="30"/>
      <c r="F51" s="32"/>
      <c r="G51" s="32"/>
      <c r="H51" s="32"/>
      <c r="I51" s="33"/>
      <c r="J51" s="33"/>
      <c r="K51" s="31"/>
      <c r="L51" s="31"/>
      <c r="M51" s="30"/>
      <c r="N51" s="30">
        <f>IF(OR(A51="",K51=""),"",IF(M51="반품","",MAX(0,IF(L51&lt;&gt;"",L51,TODAY())-K51)))</f>
      </c>
      <c r="O51" s="30">
        <f>IF(OR(K51="",L51=""),"",IF(L51&lt;=K51,"예","아니오"))</f>
      </c>
      <c r="P51" s="32"/>
    </row>
    <row r="52" spans="1:16" x14ac:dyDescent="0.25">
      <c r="A52" s="26"/>
      <c r="B52" s="27"/>
      <c r="C52" s="28"/>
      <c r="D52" s="26"/>
      <c r="E52" s="26"/>
      <c r="F52" s="28"/>
      <c r="G52" s="28"/>
      <c r="H52" s="28"/>
      <c r="I52" s="29"/>
      <c r="J52" s="29"/>
      <c r="K52" s="27"/>
      <c r="L52" s="27"/>
      <c r="M52" s="26"/>
      <c r="N52" s="26">
        <f>IF(OR(A52="",K52=""),"",IF(M52="반품","",MAX(0,IF(L52&lt;&gt;"",L52,TODAY())-K52)))</f>
      </c>
      <c r="O52" s="26">
        <f>IF(OR(K52="",L52=""),"",IF(L52&lt;=K52,"예","아니오"))</f>
      </c>
      <c r="P52" s="28"/>
    </row>
    <row r="53" spans="1:16" x14ac:dyDescent="0.25">
      <c r="A53" s="30"/>
      <c r="B53" s="31"/>
      <c r="C53" s="32"/>
      <c r="D53" s="30"/>
      <c r="E53" s="30"/>
      <c r="F53" s="32"/>
      <c r="G53" s="32"/>
      <c r="H53" s="32"/>
      <c r="I53" s="33"/>
      <c r="J53" s="33"/>
      <c r="K53" s="31"/>
      <c r="L53" s="31"/>
      <c r="M53" s="30"/>
      <c r="N53" s="30">
        <f>IF(OR(A53="",K53=""),"",IF(M53="반품","",MAX(0,IF(L53&lt;&gt;"",L53,TODAY())-K53)))</f>
      </c>
      <c r="O53" s="30">
        <f>IF(OR(K53="",L53=""),"",IF(L53&lt;=K53,"예","아니오"))</f>
      </c>
      <c r="P53" s="32"/>
    </row>
    <row r="54" spans="1:16" x14ac:dyDescent="0.25">
      <c r="A54" s="26"/>
      <c r="B54" s="27"/>
      <c r="C54" s="28"/>
      <c r="D54" s="26"/>
      <c r="E54" s="26"/>
      <c r="F54" s="28"/>
      <c r="G54" s="28"/>
      <c r="H54" s="28"/>
      <c r="I54" s="29"/>
      <c r="J54" s="29"/>
      <c r="K54" s="27"/>
      <c r="L54" s="27"/>
      <c r="M54" s="26"/>
      <c r="N54" s="26">
        <f>IF(OR(A54="",K54=""),"",IF(M54="반품","",MAX(0,IF(L54&lt;&gt;"",L54,TODAY())-K54)))</f>
      </c>
      <c r="O54" s="26">
        <f>IF(OR(K54="",L54=""),"",IF(L54&lt;=K54,"예","아니오"))</f>
      </c>
      <c r="P54" s="28"/>
    </row>
    <row r="55" spans="1:16" x14ac:dyDescent="0.25">
      <c r="A55" s="30"/>
      <c r="B55" s="31"/>
      <c r="C55" s="32"/>
      <c r="D55" s="30"/>
      <c r="E55" s="30"/>
      <c r="F55" s="32"/>
      <c r="G55" s="32"/>
      <c r="H55" s="32"/>
      <c r="I55" s="33"/>
      <c r="J55" s="33"/>
      <c r="K55" s="31"/>
      <c r="L55" s="31"/>
      <c r="M55" s="30"/>
      <c r="N55" s="30">
        <f>IF(OR(A55="",K55=""),"",IF(M55="반품","",MAX(0,IF(L55&lt;&gt;"",L55,TODAY())-K55)))</f>
      </c>
      <c r="O55" s="30">
        <f>IF(OR(K55="",L55=""),"",IF(L55&lt;=K55,"예","아니오"))</f>
      </c>
      <c r="P55" s="32"/>
    </row>
    <row r="56" spans="1:16" x14ac:dyDescent="0.25">
      <c r="A56" s="26"/>
      <c r="B56" s="27"/>
      <c r="C56" s="28"/>
      <c r="D56" s="26"/>
      <c r="E56" s="26"/>
      <c r="F56" s="28"/>
      <c r="G56" s="28"/>
      <c r="H56" s="28"/>
      <c r="I56" s="29"/>
      <c r="J56" s="29"/>
      <c r="K56" s="27"/>
      <c r="L56" s="27"/>
      <c r="M56" s="26"/>
      <c r="N56" s="26">
        <f>IF(OR(A56="",K56=""),"",IF(M56="반품","",MAX(0,IF(L56&lt;&gt;"",L56,TODAY())-K56)))</f>
      </c>
      <c r="O56" s="26">
        <f>IF(OR(K56="",L56=""),"",IF(L56&lt;=K56,"예","아니오"))</f>
      </c>
      <c r="P56" s="28"/>
    </row>
    <row r="57" spans="1:16" x14ac:dyDescent="0.25">
      <c r="A57" s="30"/>
      <c r="B57" s="31"/>
      <c r="C57" s="32"/>
      <c r="D57" s="30"/>
      <c r="E57" s="30"/>
      <c r="F57" s="32"/>
      <c r="G57" s="32"/>
      <c r="H57" s="32"/>
      <c r="I57" s="33"/>
      <c r="J57" s="33"/>
      <c r="K57" s="31"/>
      <c r="L57" s="31"/>
      <c r="M57" s="30"/>
      <c r="N57" s="30">
        <f>IF(OR(A57="",K57=""),"",IF(M57="반품","",MAX(0,IF(L57&lt;&gt;"",L57,TODAY())-K57)))</f>
      </c>
      <c r="O57" s="30">
        <f>IF(OR(K57="",L57=""),"",IF(L57&lt;=K57,"예","아니오"))</f>
      </c>
      <c r="P57" s="32"/>
    </row>
    <row r="58" spans="1:16" x14ac:dyDescent="0.25">
      <c r="A58" s="26"/>
      <c r="B58" s="27"/>
      <c r="C58" s="28"/>
      <c r="D58" s="26"/>
      <c r="E58" s="26"/>
      <c r="F58" s="28"/>
      <c r="G58" s="28"/>
      <c r="H58" s="28"/>
      <c r="I58" s="29"/>
      <c r="J58" s="29"/>
      <c r="K58" s="27"/>
      <c r="L58" s="27"/>
      <c r="M58" s="26"/>
      <c r="N58" s="26">
        <f>IF(OR(A58="",K58=""),"",IF(M58="반품","",MAX(0,IF(L58&lt;&gt;"",L58,TODAY())-K58)))</f>
      </c>
      <c r="O58" s="26">
        <f>IF(OR(K58="",L58=""),"",IF(L58&lt;=K58,"예","아니오"))</f>
      </c>
      <c r="P58" s="28"/>
    </row>
    <row r="59" spans="1:16" x14ac:dyDescent="0.25">
      <c r="A59" s="30"/>
      <c r="B59" s="31"/>
      <c r="C59" s="32"/>
      <c r="D59" s="30"/>
      <c r="E59" s="30"/>
      <c r="F59" s="32"/>
      <c r="G59" s="32"/>
      <c r="H59" s="32"/>
      <c r="I59" s="33"/>
      <c r="J59" s="33"/>
      <c r="K59" s="31"/>
      <c r="L59" s="31"/>
      <c r="M59" s="30"/>
      <c r="N59" s="30">
        <f>IF(OR(A59="",K59=""),"",IF(M59="반품","",MAX(0,IF(L59&lt;&gt;"",L59,TODAY())-K59)))</f>
      </c>
      <c r="O59" s="30">
        <f>IF(OR(K59="",L59=""),"",IF(L59&lt;=K59,"예","아니오"))</f>
      </c>
      <c r="P59" s="32"/>
    </row>
    <row r="60" spans="1:16" x14ac:dyDescent="0.25">
      <c r="A60" s="26"/>
      <c r="B60" s="27"/>
      <c r="C60" s="28"/>
      <c r="D60" s="26"/>
      <c r="E60" s="26"/>
      <c r="F60" s="28"/>
      <c r="G60" s="28"/>
      <c r="H60" s="28"/>
      <c r="I60" s="29"/>
      <c r="J60" s="29"/>
      <c r="K60" s="27"/>
      <c r="L60" s="27"/>
      <c r="M60" s="26"/>
      <c r="N60" s="26">
        <f>IF(OR(A60="",K60=""),"",IF(M60="반품","",MAX(0,IF(L60&lt;&gt;"",L60,TODAY())-K60)))</f>
      </c>
      <c r="O60" s="26">
        <f>IF(OR(K60="",L60=""),"",IF(L60&lt;=K60,"예","아니오"))</f>
      </c>
      <c r="P60" s="28"/>
    </row>
    <row r="61" spans="1:16" x14ac:dyDescent="0.25">
      <c r="A61" s="30"/>
      <c r="B61" s="31"/>
      <c r="C61" s="32"/>
      <c r="D61" s="30"/>
      <c r="E61" s="30"/>
      <c r="F61" s="32"/>
      <c r="G61" s="32"/>
      <c r="H61" s="32"/>
      <c r="I61" s="33"/>
      <c r="J61" s="33"/>
      <c r="K61" s="31"/>
      <c r="L61" s="31"/>
      <c r="M61" s="30"/>
      <c r="N61" s="30">
        <f>IF(OR(A61="",K61=""),"",IF(M61="반품","",MAX(0,IF(L61&lt;&gt;"",L61,TODAY())-K61)))</f>
      </c>
      <c r="O61" s="30">
        <f>IF(OR(K61="",L61=""),"",IF(L61&lt;=K61,"예","아니오"))</f>
      </c>
      <c r="P61" s="32"/>
    </row>
    <row r="62" spans="1:16" x14ac:dyDescent="0.25">
      <c r="A62" s="26"/>
      <c r="B62" s="27"/>
      <c r="C62" s="28"/>
      <c r="D62" s="26"/>
      <c r="E62" s="26"/>
      <c r="F62" s="28"/>
      <c r="G62" s="28"/>
      <c r="H62" s="28"/>
      <c r="I62" s="29"/>
      <c r="J62" s="29"/>
      <c r="K62" s="27"/>
      <c r="L62" s="27"/>
      <c r="M62" s="26"/>
      <c r="N62" s="26">
        <f>IF(OR(A62="",K62=""),"",IF(M62="반품","",MAX(0,IF(L62&lt;&gt;"",L62,TODAY())-K62)))</f>
      </c>
      <c r="O62" s="26">
        <f>IF(OR(K62="",L62=""),"",IF(L62&lt;=K62,"예","아니오"))</f>
      </c>
      <c r="P62" s="28"/>
    </row>
    <row r="63" spans="1:16" x14ac:dyDescent="0.25">
      <c r="A63" s="30"/>
      <c r="B63" s="31"/>
      <c r="C63" s="32"/>
      <c r="D63" s="30"/>
      <c r="E63" s="30"/>
      <c r="F63" s="32"/>
      <c r="G63" s="32"/>
      <c r="H63" s="32"/>
      <c r="I63" s="33"/>
      <c r="J63" s="33"/>
      <c r="K63" s="31"/>
      <c r="L63" s="31"/>
      <c r="M63" s="30"/>
      <c r="N63" s="30">
        <f>IF(OR(A63="",K63=""),"",IF(M63="반품","",MAX(0,IF(L63&lt;&gt;"",L63,TODAY())-K63)))</f>
      </c>
      <c r="O63" s="30">
        <f>IF(OR(K63="",L63=""),"",IF(L63&lt;=K63,"예","아니오"))</f>
      </c>
      <c r="P63" s="32"/>
    </row>
    <row r="64" spans="1:16" x14ac:dyDescent="0.25">
      <c r="A64" s="26"/>
      <c r="B64" s="27"/>
      <c r="C64" s="28"/>
      <c r="D64" s="26"/>
      <c r="E64" s="26"/>
      <c r="F64" s="28"/>
      <c r="G64" s="28"/>
      <c r="H64" s="28"/>
      <c r="I64" s="29"/>
      <c r="J64" s="29"/>
      <c r="K64" s="27"/>
      <c r="L64" s="27"/>
      <c r="M64" s="26"/>
      <c r="N64" s="26">
        <f>IF(OR(A64="",K64=""),"",IF(M64="반품","",MAX(0,IF(L64&lt;&gt;"",L64,TODAY())-K64)))</f>
      </c>
      <c r="O64" s="26">
        <f>IF(OR(K64="",L64=""),"",IF(L64&lt;=K64,"예","아니오"))</f>
      </c>
      <c r="P64" s="28"/>
    </row>
    <row r="65" spans="1:16" x14ac:dyDescent="0.25">
      <c r="A65" s="30"/>
      <c r="B65" s="31"/>
      <c r="C65" s="32"/>
      <c r="D65" s="30"/>
      <c r="E65" s="30"/>
      <c r="F65" s="32"/>
      <c r="G65" s="32"/>
      <c r="H65" s="32"/>
      <c r="I65" s="33"/>
      <c r="J65" s="33"/>
      <c r="K65" s="31"/>
      <c r="L65" s="31"/>
      <c r="M65" s="30"/>
      <c r="N65" s="30">
        <f>IF(OR(A65="",K65=""),"",IF(M65="반품","",MAX(0,IF(L65&lt;&gt;"",L65,TODAY())-K65)))</f>
      </c>
      <c r="O65" s="30">
        <f>IF(OR(K65="",L65=""),"",IF(L65&lt;=K65,"예","아니오"))</f>
      </c>
      <c r="P65" s="32"/>
    </row>
    <row r="66" spans="1:16" x14ac:dyDescent="0.25">
      <c r="A66" s="26"/>
      <c r="B66" s="27"/>
      <c r="C66" s="28"/>
      <c r="D66" s="26"/>
      <c r="E66" s="26"/>
      <c r="F66" s="28"/>
      <c r="G66" s="28"/>
      <c r="H66" s="28"/>
      <c r="I66" s="29"/>
      <c r="J66" s="29"/>
      <c r="K66" s="27"/>
      <c r="L66" s="27"/>
      <c r="M66" s="26"/>
      <c r="N66" s="26">
        <f>IF(OR(A66="",K66=""),"",IF(M66="반품","",MAX(0,IF(L66&lt;&gt;"",L66,TODAY())-K66)))</f>
      </c>
      <c r="O66" s="26">
        <f>IF(OR(K66="",L66=""),"",IF(L66&lt;=K66,"예","아니오"))</f>
      </c>
      <c r="P66" s="28"/>
    </row>
    <row r="67" spans="1:16" x14ac:dyDescent="0.25">
      <c r="A67" s="30"/>
      <c r="B67" s="31"/>
      <c r="C67" s="32"/>
      <c r="D67" s="30"/>
      <c r="E67" s="30"/>
      <c r="F67" s="32"/>
      <c r="G67" s="32"/>
      <c r="H67" s="32"/>
      <c r="I67" s="33"/>
      <c r="J67" s="33"/>
      <c r="K67" s="31"/>
      <c r="L67" s="31"/>
      <c r="M67" s="30"/>
      <c r="N67" s="30">
        <f>IF(OR(A67="",K67=""),"",IF(M67="반품","",MAX(0,IF(L67&lt;&gt;"",L67,TODAY())-K67)))</f>
      </c>
      <c r="O67" s="30">
        <f>IF(OR(K67="",L67=""),"",IF(L67&lt;=K67,"예","아니오"))</f>
      </c>
      <c r="P67" s="32"/>
    </row>
    <row r="68" spans="1:16" x14ac:dyDescent="0.25">
      <c r="A68" s="26"/>
      <c r="B68" s="27"/>
      <c r="C68" s="28"/>
      <c r="D68" s="26"/>
      <c r="E68" s="26"/>
      <c r="F68" s="28"/>
      <c r="G68" s="28"/>
      <c r="H68" s="28"/>
      <c r="I68" s="29"/>
      <c r="J68" s="29"/>
      <c r="K68" s="27"/>
      <c r="L68" s="27"/>
      <c r="M68" s="26"/>
      <c r="N68" s="26">
        <f>IF(OR(A68="",K68=""),"",IF(M68="반품","",MAX(0,IF(L68&lt;&gt;"",L68,TODAY())-K68)))</f>
      </c>
      <c r="O68" s="26">
        <f>IF(OR(K68="",L68=""),"",IF(L68&lt;=K68,"예","아니오"))</f>
      </c>
      <c r="P68" s="28"/>
    </row>
    <row r="69" spans="1:16" x14ac:dyDescent="0.25">
      <c r="A69" s="30"/>
      <c r="B69" s="31"/>
      <c r="C69" s="32"/>
      <c r="D69" s="30"/>
      <c r="E69" s="30"/>
      <c r="F69" s="32"/>
      <c r="G69" s="32"/>
      <c r="H69" s="32"/>
      <c r="I69" s="33"/>
      <c r="J69" s="33"/>
      <c r="K69" s="31"/>
      <c r="L69" s="31"/>
      <c r="M69" s="30"/>
      <c r="N69" s="30">
        <f>IF(OR(A69="",K69=""),"",IF(M69="반품","",MAX(0,IF(L69&lt;&gt;"",L69,TODAY())-K69)))</f>
      </c>
      <c r="O69" s="30">
        <f>IF(OR(K69="",L69=""),"",IF(L69&lt;=K69,"예","아니오"))</f>
      </c>
      <c r="P69" s="32"/>
    </row>
    <row r="70" spans="1:16" x14ac:dyDescent="0.25">
      <c r="A70" s="26"/>
      <c r="B70" s="27"/>
      <c r="C70" s="28"/>
      <c r="D70" s="26"/>
      <c r="E70" s="26"/>
      <c r="F70" s="28"/>
      <c r="G70" s="28"/>
      <c r="H70" s="28"/>
      <c r="I70" s="29"/>
      <c r="J70" s="29"/>
      <c r="K70" s="27"/>
      <c r="L70" s="27"/>
      <c r="M70" s="26"/>
      <c r="N70" s="26">
        <f>IF(OR(A70="",K70=""),"",IF(M70="반품","",MAX(0,IF(L70&lt;&gt;"",L70,TODAY())-K70)))</f>
      </c>
      <c r="O70" s="26">
        <f>IF(OR(K70="",L70=""),"",IF(L70&lt;=K70,"예","아니오"))</f>
      </c>
      <c r="P70" s="28"/>
    </row>
    <row r="71" spans="1:16" x14ac:dyDescent="0.25">
      <c r="A71" s="30"/>
      <c r="B71" s="31"/>
      <c r="C71" s="32"/>
      <c r="D71" s="30"/>
      <c r="E71" s="30"/>
      <c r="F71" s="32"/>
      <c r="G71" s="32"/>
      <c r="H71" s="32"/>
      <c r="I71" s="33"/>
      <c r="J71" s="33"/>
      <c r="K71" s="31"/>
      <c r="L71" s="31"/>
      <c r="M71" s="30"/>
      <c r="N71" s="30">
        <f>IF(OR(A71="",K71=""),"",IF(M71="반품","",MAX(0,IF(L71&lt;&gt;"",L71,TODAY())-K71)))</f>
      </c>
      <c r="O71" s="30">
        <f>IF(OR(K71="",L71=""),"",IF(L71&lt;=K71,"예","아니오"))</f>
      </c>
      <c r="P71" s="32"/>
    </row>
    <row r="72" spans="1:16" x14ac:dyDescent="0.25">
      <c r="A72" s="26"/>
      <c r="B72" s="27"/>
      <c r="C72" s="28"/>
      <c r="D72" s="26"/>
      <c r="E72" s="26"/>
      <c r="F72" s="28"/>
      <c r="G72" s="28"/>
      <c r="H72" s="28"/>
      <c r="I72" s="29"/>
      <c r="J72" s="29"/>
      <c r="K72" s="27"/>
      <c r="L72" s="27"/>
      <c r="M72" s="26"/>
      <c r="N72" s="26">
        <f>IF(OR(A72="",K72=""),"",IF(M72="반품","",MAX(0,IF(L72&lt;&gt;"",L72,TODAY())-K72)))</f>
      </c>
      <c r="O72" s="26">
        <f>IF(OR(K72="",L72=""),"",IF(L72&lt;=K72,"예","아니오"))</f>
      </c>
      <c r="P72" s="28"/>
    </row>
    <row r="73" spans="1:16" x14ac:dyDescent="0.25">
      <c r="A73" s="30"/>
      <c r="B73" s="31"/>
      <c r="C73" s="32"/>
      <c r="D73" s="30"/>
      <c r="E73" s="30"/>
      <c r="F73" s="32"/>
      <c r="G73" s="32"/>
      <c r="H73" s="32"/>
      <c r="I73" s="33"/>
      <c r="J73" s="33"/>
      <c r="K73" s="31"/>
      <c r="L73" s="31"/>
      <c r="M73" s="30"/>
      <c r="N73" s="30">
        <f>IF(OR(A73="",K73=""),"",IF(M73="반품","",MAX(0,IF(L73&lt;&gt;"",L73,TODAY())-K73)))</f>
      </c>
      <c r="O73" s="30">
        <f>IF(OR(K73="",L73=""),"",IF(L73&lt;=K73,"예","아니오"))</f>
      </c>
      <c r="P73" s="32"/>
    </row>
    <row r="74" spans="1:16" x14ac:dyDescent="0.25">
      <c r="A74" s="26"/>
      <c r="B74" s="27"/>
      <c r="C74" s="28"/>
      <c r="D74" s="26"/>
      <c r="E74" s="26"/>
      <c r="F74" s="28"/>
      <c r="G74" s="28"/>
      <c r="H74" s="28"/>
      <c r="I74" s="29"/>
      <c r="J74" s="29"/>
      <c r="K74" s="27"/>
      <c r="L74" s="27"/>
      <c r="M74" s="26"/>
      <c r="N74" s="26">
        <f>IF(OR(A74="",K74=""),"",IF(M74="반품","",MAX(0,IF(L74&lt;&gt;"",L74,TODAY())-K74)))</f>
      </c>
      <c r="O74" s="26">
        <f>IF(OR(K74="",L74=""),"",IF(L74&lt;=K74,"예","아니오"))</f>
      </c>
      <c r="P74" s="28"/>
    </row>
    <row r="75" spans="1:16" x14ac:dyDescent="0.25">
      <c r="A75" s="30"/>
      <c r="B75" s="31"/>
      <c r="C75" s="32"/>
      <c r="D75" s="30"/>
      <c r="E75" s="30"/>
      <c r="F75" s="32"/>
      <c r="G75" s="32"/>
      <c r="H75" s="32"/>
      <c r="I75" s="33"/>
      <c r="J75" s="33"/>
      <c r="K75" s="31"/>
      <c r="L75" s="31"/>
      <c r="M75" s="30"/>
      <c r="N75" s="30">
        <f>IF(OR(A75="",K75=""),"",IF(M75="반품","",MAX(0,IF(L75&lt;&gt;"",L75,TODAY())-K75)))</f>
      </c>
      <c r="O75" s="30">
        <f>IF(OR(K75="",L75=""),"",IF(L75&lt;=K75,"예","아니오"))</f>
      </c>
      <c r="P75" s="32"/>
    </row>
    <row r="76" spans="1:16" x14ac:dyDescent="0.25">
      <c r="A76" s="26"/>
      <c r="B76" s="27"/>
      <c r="C76" s="28"/>
      <c r="D76" s="26"/>
      <c r="E76" s="26"/>
      <c r="F76" s="28"/>
      <c r="G76" s="28"/>
      <c r="H76" s="28"/>
      <c r="I76" s="29"/>
      <c r="J76" s="29"/>
      <c r="K76" s="27"/>
      <c r="L76" s="27"/>
      <c r="M76" s="26"/>
      <c r="N76" s="26">
        <f>IF(OR(A76="",K76=""),"",IF(M76="반품","",MAX(0,IF(L76&lt;&gt;"",L76,TODAY())-K76)))</f>
      </c>
      <c r="O76" s="26">
        <f>IF(OR(K76="",L76=""),"",IF(L76&lt;=K76,"예","아니오"))</f>
      </c>
      <c r="P76" s="28"/>
    </row>
    <row r="77" spans="1:16" x14ac:dyDescent="0.25">
      <c r="A77" s="30"/>
      <c r="B77" s="31"/>
      <c r="C77" s="32"/>
      <c r="D77" s="30"/>
      <c r="E77" s="30"/>
      <c r="F77" s="32"/>
      <c r="G77" s="32"/>
      <c r="H77" s="32"/>
      <c r="I77" s="33"/>
      <c r="J77" s="33"/>
      <c r="K77" s="31"/>
      <c r="L77" s="31"/>
      <c r="M77" s="30"/>
      <c r="N77" s="30">
        <f>IF(OR(A77="",K77=""),"",IF(M77="반품","",MAX(0,IF(L77&lt;&gt;"",L77,TODAY())-K77)))</f>
      </c>
      <c r="O77" s="30">
        <f>IF(OR(K77="",L77=""),"",IF(L77&lt;=K77,"예","아니오"))</f>
      </c>
      <c r="P77" s="32"/>
    </row>
    <row r="78" spans="1:16" x14ac:dyDescent="0.25">
      <c r="A78" s="26"/>
      <c r="B78" s="27"/>
      <c r="C78" s="28"/>
      <c r="D78" s="26"/>
      <c r="E78" s="26"/>
      <c r="F78" s="28"/>
      <c r="G78" s="28"/>
      <c r="H78" s="28"/>
      <c r="I78" s="29"/>
      <c r="J78" s="29"/>
      <c r="K78" s="27"/>
      <c r="L78" s="27"/>
      <c r="M78" s="26"/>
      <c r="N78" s="26">
        <f>IF(OR(A78="",K78=""),"",IF(M78="반품","",MAX(0,IF(L78&lt;&gt;"",L78,TODAY())-K78)))</f>
      </c>
      <c r="O78" s="26">
        <f>IF(OR(K78="",L78=""),"",IF(L78&lt;=K78,"예","아니오"))</f>
      </c>
      <c r="P78" s="28"/>
    </row>
    <row r="79" spans="1:16" x14ac:dyDescent="0.25">
      <c r="A79" s="30"/>
      <c r="B79" s="31"/>
      <c r="C79" s="32"/>
      <c r="D79" s="30"/>
      <c r="E79" s="30"/>
      <c r="F79" s="32"/>
      <c r="G79" s="32"/>
      <c r="H79" s="32"/>
      <c r="I79" s="33"/>
      <c r="J79" s="33"/>
      <c r="K79" s="31"/>
      <c r="L79" s="31"/>
      <c r="M79" s="30"/>
      <c r="N79" s="30">
        <f>IF(OR(A79="",K79=""),"",IF(M79="반품","",MAX(0,IF(L79&lt;&gt;"",L79,TODAY())-K79)))</f>
      </c>
      <c r="O79" s="30">
        <f>IF(OR(K79="",L79=""),"",IF(L79&lt;=K79,"예","아니오"))</f>
      </c>
      <c r="P79" s="32"/>
    </row>
    <row r="80" spans="1:16" x14ac:dyDescent="0.25">
      <c r="A80" s="26"/>
      <c r="B80" s="27"/>
      <c r="C80" s="28"/>
      <c r="D80" s="26"/>
      <c r="E80" s="26"/>
      <c r="F80" s="28"/>
      <c r="G80" s="28"/>
      <c r="H80" s="28"/>
      <c r="I80" s="29"/>
      <c r="J80" s="29"/>
      <c r="K80" s="27"/>
      <c r="L80" s="27"/>
      <c r="M80" s="26"/>
      <c r="N80" s="26">
        <f>IF(OR(A80="",K80=""),"",IF(M80="반품","",MAX(0,IF(L80&lt;&gt;"",L80,TODAY())-K80)))</f>
      </c>
      <c r="O80" s="26">
        <f>IF(OR(K80="",L80=""),"",IF(L80&lt;=K80,"예","아니오"))</f>
      </c>
      <c r="P80" s="28"/>
    </row>
    <row r="81" spans="1:16" x14ac:dyDescent="0.25">
      <c r="A81" s="30"/>
      <c r="B81" s="31"/>
      <c r="C81" s="32"/>
      <c r="D81" s="30"/>
      <c r="E81" s="30"/>
      <c r="F81" s="32"/>
      <c r="G81" s="32"/>
      <c r="H81" s="32"/>
      <c r="I81" s="33"/>
      <c r="J81" s="33"/>
      <c r="K81" s="31"/>
      <c r="L81" s="31"/>
      <c r="M81" s="30"/>
      <c r="N81" s="30">
        <f>IF(OR(A81="",K81=""),"",IF(M81="반품","",MAX(0,IF(L81&lt;&gt;"",L81,TODAY())-K81)))</f>
      </c>
      <c r="O81" s="30">
        <f>IF(OR(K81="",L81=""),"",IF(L81&lt;=K81,"예","아니오"))</f>
      </c>
      <c r="P81" s="32"/>
    </row>
    <row r="82" spans="1:16" x14ac:dyDescent="0.25">
      <c r="A82" s="26"/>
      <c r="B82" s="27"/>
      <c r="C82" s="28"/>
      <c r="D82" s="26"/>
      <c r="E82" s="26"/>
      <c r="F82" s="28"/>
      <c r="G82" s="28"/>
      <c r="H82" s="28"/>
      <c r="I82" s="29"/>
      <c r="J82" s="29"/>
      <c r="K82" s="27"/>
      <c r="L82" s="27"/>
      <c r="M82" s="26"/>
      <c r="N82" s="26">
        <f>IF(OR(A82="",K82=""),"",IF(M82="반품","",MAX(0,IF(L82&lt;&gt;"",L82,TODAY())-K82)))</f>
      </c>
      <c r="O82" s="26">
        <f>IF(OR(K82="",L82=""),"",IF(L82&lt;=K82,"예","아니오"))</f>
      </c>
      <c r="P82" s="28"/>
    </row>
    <row r="83" spans="1:16" x14ac:dyDescent="0.25">
      <c r="A83" s="30"/>
      <c r="B83" s="31"/>
      <c r="C83" s="32"/>
      <c r="D83" s="30"/>
      <c r="E83" s="30"/>
      <c r="F83" s="32"/>
      <c r="G83" s="32"/>
      <c r="H83" s="32"/>
      <c r="I83" s="33"/>
      <c r="J83" s="33"/>
      <c r="K83" s="31"/>
      <c r="L83" s="31"/>
      <c r="M83" s="30"/>
      <c r="N83" s="30">
        <f>IF(OR(A83="",K83=""),"",IF(M83="반품","",MAX(0,IF(L83&lt;&gt;"",L83,TODAY())-K83)))</f>
      </c>
      <c r="O83" s="30">
        <f>IF(OR(K83="",L83=""),"",IF(L83&lt;=K83,"예","아니오"))</f>
      </c>
      <c r="P83" s="32"/>
    </row>
    <row r="84" spans="1:16" x14ac:dyDescent="0.25">
      <c r="A84" s="26"/>
      <c r="B84" s="27"/>
      <c r="C84" s="28"/>
      <c r="D84" s="26"/>
      <c r="E84" s="26"/>
      <c r="F84" s="28"/>
      <c r="G84" s="28"/>
      <c r="H84" s="28"/>
      <c r="I84" s="29"/>
      <c r="J84" s="29"/>
      <c r="K84" s="27"/>
      <c r="L84" s="27"/>
      <c r="M84" s="26"/>
      <c r="N84" s="26">
        <f>IF(OR(A84="",K84=""),"",IF(M84="반품","",MAX(0,IF(L84&lt;&gt;"",L84,TODAY())-K84)))</f>
      </c>
      <c r="O84" s="26">
        <f>IF(OR(K84="",L84=""),"",IF(L84&lt;=K84,"예","아니오"))</f>
      </c>
      <c r="P84" s="28"/>
    </row>
    <row r="85" spans="1:16" x14ac:dyDescent="0.25">
      <c r="A85" s="30"/>
      <c r="B85" s="31"/>
      <c r="C85" s="32"/>
      <c r="D85" s="30"/>
      <c r="E85" s="30"/>
      <c r="F85" s="32"/>
      <c r="G85" s="32"/>
      <c r="H85" s="32"/>
      <c r="I85" s="33"/>
      <c r="J85" s="33"/>
      <c r="K85" s="31"/>
      <c r="L85" s="31"/>
      <c r="M85" s="30"/>
      <c r="N85" s="30">
        <f>IF(OR(A85="",K85=""),"",IF(M85="반품","",MAX(0,IF(L85&lt;&gt;"",L85,TODAY())-K85)))</f>
      </c>
      <c r="O85" s="30">
        <f>IF(OR(K85="",L85=""),"",IF(L85&lt;=K85,"예","아니오"))</f>
      </c>
      <c r="P85" s="32"/>
    </row>
    <row r="86" spans="1:16" x14ac:dyDescent="0.25">
      <c r="A86" s="26"/>
      <c r="B86" s="27"/>
      <c r="C86" s="28"/>
      <c r="D86" s="26"/>
      <c r="E86" s="26"/>
      <c r="F86" s="28"/>
      <c r="G86" s="28"/>
      <c r="H86" s="28"/>
      <c r="I86" s="29"/>
      <c r="J86" s="29"/>
      <c r="K86" s="27"/>
      <c r="L86" s="27"/>
      <c r="M86" s="26"/>
      <c r="N86" s="26">
        <f>IF(OR(A86="",K86=""),"",IF(M86="반품","",MAX(0,IF(L86&lt;&gt;"",L86,TODAY())-K86)))</f>
      </c>
      <c r="O86" s="26">
        <f>IF(OR(K86="",L86=""),"",IF(L86&lt;=K86,"예","아니오"))</f>
      </c>
      <c r="P86" s="28"/>
    </row>
    <row r="87" spans="1:16" x14ac:dyDescent="0.25">
      <c r="A87" s="30"/>
      <c r="B87" s="31"/>
      <c r="C87" s="32"/>
      <c r="D87" s="30"/>
      <c r="E87" s="30"/>
      <c r="F87" s="32"/>
      <c r="G87" s="32"/>
      <c r="H87" s="32"/>
      <c r="I87" s="33"/>
      <c r="J87" s="33"/>
      <c r="K87" s="31"/>
      <c r="L87" s="31"/>
      <c r="M87" s="30"/>
      <c r="N87" s="30">
        <f>IF(OR(A87="",K87=""),"",IF(M87="반품","",MAX(0,IF(L87&lt;&gt;"",L87,TODAY())-K87)))</f>
      </c>
      <c r="O87" s="30">
        <f>IF(OR(K87="",L87=""),"",IF(L87&lt;=K87,"예","아니오"))</f>
      </c>
      <c r="P87" s="32"/>
    </row>
    <row r="88" spans="1:16" x14ac:dyDescent="0.25">
      <c r="A88" s="26"/>
      <c r="B88" s="27"/>
      <c r="C88" s="28"/>
      <c r="D88" s="26"/>
      <c r="E88" s="26"/>
      <c r="F88" s="28"/>
      <c r="G88" s="28"/>
      <c r="H88" s="28"/>
      <c r="I88" s="29"/>
      <c r="J88" s="29"/>
      <c r="K88" s="27"/>
      <c r="L88" s="27"/>
      <c r="M88" s="26"/>
      <c r="N88" s="26">
        <f>IF(OR(A88="",K88=""),"",IF(M88="반품","",MAX(0,IF(L88&lt;&gt;"",L88,TODAY())-K88)))</f>
      </c>
      <c r="O88" s="26">
        <f>IF(OR(K88="",L88=""),"",IF(L88&lt;=K88,"예","아니오"))</f>
      </c>
      <c r="P88" s="28"/>
    </row>
    <row r="89" spans="1:16" x14ac:dyDescent="0.25">
      <c r="A89" s="30"/>
      <c r="B89" s="31"/>
      <c r="C89" s="32"/>
      <c r="D89" s="30"/>
      <c r="E89" s="30"/>
      <c r="F89" s="32"/>
      <c r="G89" s="32"/>
      <c r="H89" s="32"/>
      <c r="I89" s="33"/>
      <c r="J89" s="33"/>
      <c r="K89" s="31"/>
      <c r="L89" s="31"/>
      <c r="M89" s="30"/>
      <c r="N89" s="30">
        <f>IF(OR(A89="",K89=""),"",IF(M89="반품","",MAX(0,IF(L89&lt;&gt;"",L89,TODAY())-K89)))</f>
      </c>
      <c r="O89" s="30">
        <f>IF(OR(K89="",L89=""),"",IF(L89&lt;=K89,"예","아니오"))</f>
      </c>
      <c r="P89" s="32"/>
    </row>
    <row r="90" spans="1:16" x14ac:dyDescent="0.25">
      <c r="A90" s="26"/>
      <c r="B90" s="27"/>
      <c r="C90" s="28"/>
      <c r="D90" s="26"/>
      <c r="E90" s="26"/>
      <c r="F90" s="28"/>
      <c r="G90" s="28"/>
      <c r="H90" s="28"/>
      <c r="I90" s="29"/>
      <c r="J90" s="29"/>
      <c r="K90" s="27"/>
      <c r="L90" s="27"/>
      <c r="M90" s="26"/>
      <c r="N90" s="26">
        <f>IF(OR(A90="",K90=""),"",IF(M90="반품","",MAX(0,IF(L90&lt;&gt;"",L90,TODAY())-K90)))</f>
      </c>
      <c r="O90" s="26">
        <f>IF(OR(K90="",L90=""),"",IF(L90&lt;=K90,"예","아니오"))</f>
      </c>
      <c r="P90" s="28"/>
    </row>
    <row r="91" spans="1:16" x14ac:dyDescent="0.25">
      <c r="A91" s="30"/>
      <c r="B91" s="31"/>
      <c r="C91" s="32"/>
      <c r="D91" s="30"/>
      <c r="E91" s="30"/>
      <c r="F91" s="32"/>
      <c r="G91" s="32"/>
      <c r="H91" s="32"/>
      <c r="I91" s="33"/>
      <c r="J91" s="33"/>
      <c r="K91" s="31"/>
      <c r="L91" s="31"/>
      <c r="M91" s="30"/>
      <c r="N91" s="30">
        <f>IF(OR(A91="",K91=""),"",IF(M91="반품","",MAX(0,IF(L91&lt;&gt;"",L91,TODAY())-K91)))</f>
      </c>
      <c r="O91" s="30">
        <f>IF(OR(K91="",L91=""),"",IF(L91&lt;=K91,"예","아니오"))</f>
      </c>
      <c r="P91" s="32"/>
    </row>
    <row r="92" spans="1:16" x14ac:dyDescent="0.25">
      <c r="A92" s="26"/>
      <c r="B92" s="27"/>
      <c r="C92" s="28"/>
      <c r="D92" s="26"/>
      <c r="E92" s="26"/>
      <c r="F92" s="28"/>
      <c r="G92" s="28"/>
      <c r="H92" s="28"/>
      <c r="I92" s="29"/>
      <c r="J92" s="29"/>
      <c r="K92" s="27"/>
      <c r="L92" s="27"/>
      <c r="M92" s="26"/>
      <c r="N92" s="26">
        <f>IF(OR(A92="",K92=""),"",IF(M92="반품","",MAX(0,IF(L92&lt;&gt;"",L92,TODAY())-K92)))</f>
      </c>
      <c r="O92" s="26">
        <f>IF(OR(K92="",L92=""),"",IF(L92&lt;=K92,"예","아니오"))</f>
      </c>
      <c r="P92" s="28"/>
    </row>
    <row r="93" spans="1:16" x14ac:dyDescent="0.25">
      <c r="A93" s="30"/>
      <c r="B93" s="31"/>
      <c r="C93" s="32"/>
      <c r="D93" s="30"/>
      <c r="E93" s="30"/>
      <c r="F93" s="32"/>
      <c r="G93" s="32"/>
      <c r="H93" s="32"/>
      <c r="I93" s="33"/>
      <c r="J93" s="33"/>
      <c r="K93" s="31"/>
      <c r="L93" s="31"/>
      <c r="M93" s="30"/>
      <c r="N93" s="30">
        <f>IF(OR(A93="",K93=""),"",IF(M93="반품","",MAX(0,IF(L93&lt;&gt;"",L93,TODAY())-K93)))</f>
      </c>
      <c r="O93" s="30">
        <f>IF(OR(K93="",L93=""),"",IF(L93&lt;=K93,"예","아니오"))</f>
      </c>
      <c r="P93" s="32"/>
    </row>
    <row r="94" spans="1:16" x14ac:dyDescent="0.25">
      <c r="A94" s="26"/>
      <c r="B94" s="27"/>
      <c r="C94" s="28"/>
      <c r="D94" s="26"/>
      <c r="E94" s="26"/>
      <c r="F94" s="28"/>
      <c r="G94" s="28"/>
      <c r="H94" s="28"/>
      <c r="I94" s="29"/>
      <c r="J94" s="29"/>
      <c r="K94" s="27"/>
      <c r="L94" s="27"/>
      <c r="M94" s="26"/>
      <c r="N94" s="26">
        <f>IF(OR(A94="",K94=""),"",IF(M94="반품","",MAX(0,IF(L94&lt;&gt;"",L94,TODAY())-K94)))</f>
      </c>
      <c r="O94" s="26">
        <f>IF(OR(K94="",L94=""),"",IF(L94&lt;=K94,"예","아니오"))</f>
      </c>
      <c r="P94" s="28"/>
    </row>
    <row r="95" spans="1:16" x14ac:dyDescent="0.25">
      <c r="A95" s="30"/>
      <c r="B95" s="31"/>
      <c r="C95" s="32"/>
      <c r="D95" s="30"/>
      <c r="E95" s="30"/>
      <c r="F95" s="32"/>
      <c r="G95" s="32"/>
      <c r="H95" s="32"/>
      <c r="I95" s="33"/>
      <c r="J95" s="33"/>
      <c r="K95" s="31"/>
      <c r="L95" s="31"/>
      <c r="M95" s="30"/>
      <c r="N95" s="30">
        <f>IF(OR(A95="",K95=""),"",IF(M95="반품","",MAX(0,IF(L95&lt;&gt;"",L95,TODAY())-K95)))</f>
      </c>
      <c r="O95" s="30">
        <f>IF(OR(K95="",L95=""),"",IF(L95&lt;=K95,"예","아니오"))</f>
      </c>
      <c r="P95" s="32"/>
    </row>
    <row r="96" spans="1:16" x14ac:dyDescent="0.25">
      <c r="A96" s="26"/>
      <c r="B96" s="27"/>
      <c r="C96" s="28"/>
      <c r="D96" s="26"/>
      <c r="E96" s="26"/>
      <c r="F96" s="28"/>
      <c r="G96" s="28"/>
      <c r="H96" s="28"/>
      <c r="I96" s="29"/>
      <c r="J96" s="29"/>
      <c r="K96" s="27"/>
      <c r="L96" s="27"/>
      <c r="M96" s="26"/>
      <c r="N96" s="26">
        <f>IF(OR(A96="",K96=""),"",IF(M96="반품","",MAX(0,IF(L96&lt;&gt;"",L96,TODAY())-K96)))</f>
      </c>
      <c r="O96" s="26">
        <f>IF(OR(K96="",L96=""),"",IF(L96&lt;=K96,"예","아니오"))</f>
      </c>
      <c r="P96" s="28"/>
    </row>
    <row r="97" spans="1:16" x14ac:dyDescent="0.25">
      <c r="A97" s="30"/>
      <c r="B97" s="31"/>
      <c r="C97" s="32"/>
      <c r="D97" s="30"/>
      <c r="E97" s="30"/>
      <c r="F97" s="32"/>
      <c r="G97" s="32"/>
      <c r="H97" s="32"/>
      <c r="I97" s="33"/>
      <c r="J97" s="33"/>
      <c r="K97" s="31"/>
      <c r="L97" s="31"/>
      <c r="M97" s="30"/>
      <c r="N97" s="30">
        <f>IF(OR(A97="",K97=""),"",IF(M97="반품","",MAX(0,IF(L97&lt;&gt;"",L97,TODAY())-K97)))</f>
      </c>
      <c r="O97" s="30">
        <f>IF(OR(K97="",L97=""),"",IF(L97&lt;=K97,"예","아니오"))</f>
      </c>
      <c r="P97" s="32"/>
    </row>
    <row r="98" spans="1:16" x14ac:dyDescent="0.25">
      <c r="A98" s="26"/>
      <c r="B98" s="27"/>
      <c r="C98" s="28"/>
      <c r="D98" s="26"/>
      <c r="E98" s="26"/>
      <c r="F98" s="28"/>
      <c r="G98" s="28"/>
      <c r="H98" s="28"/>
      <c r="I98" s="29"/>
      <c r="J98" s="29"/>
      <c r="K98" s="27"/>
      <c r="L98" s="27"/>
      <c r="M98" s="26"/>
      <c r="N98" s="26">
        <f>IF(OR(A98="",K98=""),"",IF(M98="반품","",MAX(0,IF(L98&lt;&gt;"",L98,TODAY())-K98)))</f>
      </c>
      <c r="O98" s="26">
        <f>IF(OR(K98="",L98=""),"",IF(L98&lt;=K98,"예","아니오"))</f>
      </c>
      <c r="P98" s="28"/>
    </row>
    <row r="99" spans="1:16" x14ac:dyDescent="0.25">
      <c r="A99" s="30"/>
      <c r="B99" s="31"/>
      <c r="C99" s="32"/>
      <c r="D99" s="30"/>
      <c r="E99" s="30"/>
      <c r="F99" s="32"/>
      <c r="G99" s="32"/>
      <c r="H99" s="32"/>
      <c r="I99" s="33"/>
      <c r="J99" s="33"/>
      <c r="K99" s="31"/>
      <c r="L99" s="31"/>
      <c r="M99" s="30"/>
      <c r="N99" s="30">
        <f>IF(OR(A99="",K99=""),"",IF(M99="반품","",MAX(0,IF(L99&lt;&gt;"",L99,TODAY())-K99)))</f>
      </c>
      <c r="O99" s="30">
        <f>IF(OR(K99="",L99=""),"",IF(L99&lt;=K99,"예","아니오"))</f>
      </c>
      <c r="P99" s="32"/>
    </row>
    <row r="100" spans="1:16" x14ac:dyDescent="0.25">
      <c r="A100" s="26"/>
      <c r="B100" s="27"/>
      <c r="C100" s="28"/>
      <c r="D100" s="26"/>
      <c r="E100" s="26"/>
      <c r="F100" s="28"/>
      <c r="G100" s="28"/>
      <c r="H100" s="28"/>
      <c r="I100" s="29"/>
      <c r="J100" s="29"/>
      <c r="K100" s="27"/>
      <c r="L100" s="27"/>
      <c r="M100" s="26"/>
      <c r="N100" s="26">
        <f>IF(OR(A100="",K100=""),"",IF(M100="반품","",MAX(0,IF(L100&lt;&gt;"",L100,TODAY())-K100)))</f>
      </c>
      <c r="O100" s="26">
        <f>IF(OR(K100="",L100=""),"",IF(L100&lt;=K100,"예","아니오"))</f>
      </c>
      <c r="P100" s="28"/>
    </row>
    <row r="101" spans="1:16" x14ac:dyDescent="0.25">
      <c r="A101" s="30"/>
      <c r="B101" s="31"/>
      <c r="C101" s="32"/>
      <c r="D101" s="30"/>
      <c r="E101" s="30"/>
      <c r="F101" s="32"/>
      <c r="G101" s="32"/>
      <c r="H101" s="32"/>
      <c r="I101" s="33"/>
      <c r="J101" s="33"/>
      <c r="K101" s="31"/>
      <c r="L101" s="31"/>
      <c r="M101" s="30"/>
      <c r="N101" s="30">
        <f>IF(OR(A101="",K101=""),"",IF(M101="반품","",MAX(0,IF(L101&lt;&gt;"",L101,TODAY())-K101)))</f>
      </c>
      <c r="O101" s="30">
        <f>IF(OR(K101="",L101=""),"",IF(L101&lt;=K101,"예","아니오"))</f>
      </c>
      <c r="P101" s="32"/>
    </row>
    <row r="102" spans="1:16" x14ac:dyDescent="0.25">
      <c r="A102" s="26"/>
      <c r="B102" s="27"/>
      <c r="C102" s="28"/>
      <c r="D102" s="26"/>
      <c r="E102" s="26"/>
      <c r="F102" s="28"/>
      <c r="G102" s="28"/>
      <c r="H102" s="28"/>
      <c r="I102" s="29"/>
      <c r="J102" s="29"/>
      <c r="K102" s="27"/>
      <c r="L102" s="27"/>
      <c r="M102" s="26"/>
      <c r="N102" s="26">
        <f>IF(OR(A102="",K102=""),"",IF(M102="반품","",MAX(0,IF(L102&lt;&gt;"",L102,TODAY())-K102)))</f>
      </c>
      <c r="O102" s="26">
        <f>IF(OR(K102="",L102=""),"",IF(L102&lt;=K102,"예","아니오"))</f>
      </c>
      <c r="P102" s="28"/>
    </row>
    <row r="103" spans="1:16" x14ac:dyDescent="0.25">
      <c r="A103" s="30"/>
      <c r="B103" s="31"/>
      <c r="C103" s="32"/>
      <c r="D103" s="30"/>
      <c r="E103" s="30"/>
      <c r="F103" s="32"/>
      <c r="G103" s="32"/>
      <c r="H103" s="32"/>
      <c r="I103" s="33"/>
      <c r="J103" s="33"/>
      <c r="K103" s="31"/>
      <c r="L103" s="31"/>
      <c r="M103" s="30"/>
      <c r="N103" s="30">
        <f>IF(OR(A103="",K103=""),"",IF(M103="반품","",MAX(0,IF(L103&lt;&gt;"",L103,TODAY())-K103)))</f>
      </c>
      <c r="O103" s="30">
        <f>IF(OR(K103="",L103=""),"",IF(L103&lt;=K103,"예","아니오"))</f>
      </c>
      <c r="P103" s="32"/>
    </row>
    <row r="104" spans="1:16" x14ac:dyDescent="0.25">
      <c r="A104" s="26"/>
      <c r="B104" s="27"/>
      <c r="C104" s="28"/>
      <c r="D104" s="26"/>
      <c r="E104" s="26"/>
      <c r="F104" s="28"/>
      <c r="G104" s="28"/>
      <c r="H104" s="28"/>
      <c r="I104" s="29"/>
      <c r="J104" s="29"/>
      <c r="K104" s="27"/>
      <c r="L104" s="27"/>
      <c r="M104" s="26"/>
      <c r="N104" s="26">
        <f>IF(OR(A104="",K104=""),"",IF(M104="반품","",MAX(0,IF(L104&lt;&gt;"",L104,TODAY())-K104)))</f>
      </c>
      <c r="O104" s="26">
        <f>IF(OR(K104="",L104=""),"",IF(L104&lt;=K104,"예","아니오"))</f>
      </c>
      <c r="P104" s="28"/>
    </row>
    <row r="105" spans="1:16" x14ac:dyDescent="0.25">
      <c r="A105" s="30"/>
      <c r="B105" s="31"/>
      <c r="C105" s="32"/>
      <c r="D105" s="30"/>
      <c r="E105" s="30"/>
      <c r="F105" s="32"/>
      <c r="G105" s="32"/>
      <c r="H105" s="32"/>
      <c r="I105" s="33"/>
      <c r="J105" s="33"/>
      <c r="K105" s="31"/>
      <c r="L105" s="31"/>
      <c r="M105" s="30"/>
      <c r="N105" s="30">
        <f>IF(OR(A105="",K105=""),"",IF(M105="반품","",MAX(0,IF(L105&lt;&gt;"",L105,TODAY())-K105)))</f>
      </c>
      <c r="O105" s="30">
        <f>IF(OR(K105="",L105=""),"",IF(L105&lt;=K105,"예","아니오"))</f>
      </c>
      <c r="P105" s="32"/>
    </row>
    <row r="106" spans="1:16" x14ac:dyDescent="0.25">
      <c r="A106" s="26"/>
      <c r="B106" s="27"/>
      <c r="C106" s="28"/>
      <c r="D106" s="26"/>
      <c r="E106" s="26"/>
      <c r="F106" s="28"/>
      <c r="G106" s="28"/>
      <c r="H106" s="28"/>
      <c r="I106" s="29"/>
      <c r="J106" s="29"/>
      <c r="K106" s="27"/>
      <c r="L106" s="27"/>
      <c r="M106" s="26"/>
      <c r="N106" s="26">
        <f>IF(OR(A106="",K106=""),"",IF(M106="반품","",MAX(0,IF(L106&lt;&gt;"",L106,TODAY())-K106)))</f>
      </c>
      <c r="O106" s="26">
        <f>IF(OR(K106="",L106=""),"",IF(L106&lt;=K106,"예","아니오"))</f>
      </c>
      <c r="P106" s="28"/>
    </row>
    <row r="107" spans="1:16" x14ac:dyDescent="0.25">
      <c r="A107" s="30"/>
      <c r="B107" s="31"/>
      <c r="C107" s="32"/>
      <c r="D107" s="30"/>
      <c r="E107" s="30"/>
      <c r="F107" s="32"/>
      <c r="G107" s="32"/>
      <c r="H107" s="32"/>
      <c r="I107" s="33"/>
      <c r="J107" s="33"/>
      <c r="K107" s="31"/>
      <c r="L107" s="31"/>
      <c r="M107" s="30"/>
      <c r="N107" s="30">
        <f>IF(OR(A107="",K107=""),"",IF(M107="반품","",MAX(0,IF(L107&lt;&gt;"",L107,TODAY())-K107)))</f>
      </c>
      <c r="O107" s="30">
        <f>IF(OR(K107="",L107=""),"",IF(L107&lt;=K107,"예","아니오"))</f>
      </c>
      <c r="P107" s="32"/>
    </row>
    <row r="108" spans="1:16" x14ac:dyDescent="0.25">
      <c r="A108" s="26"/>
      <c r="B108" s="27"/>
      <c r="C108" s="28"/>
      <c r="D108" s="26"/>
      <c r="E108" s="26"/>
      <c r="F108" s="28"/>
      <c r="G108" s="28"/>
      <c r="H108" s="28"/>
      <c r="I108" s="29"/>
      <c r="J108" s="29"/>
      <c r="K108" s="27"/>
      <c r="L108" s="27"/>
      <c r="M108" s="26"/>
      <c r="N108" s="26">
        <f>IF(OR(A108="",K108=""),"",IF(M108="반품","",MAX(0,IF(L108&lt;&gt;"",L108,TODAY())-K108)))</f>
      </c>
      <c r="O108" s="26">
        <f>IF(OR(K108="",L108=""),"",IF(L108&lt;=K108,"예","아니오"))</f>
      </c>
      <c r="P108" s="28"/>
    </row>
    <row r="109" spans="1:16" x14ac:dyDescent="0.25">
      <c r="A109" s="30"/>
      <c r="B109" s="31"/>
      <c r="C109" s="32"/>
      <c r="D109" s="30"/>
      <c r="E109" s="30"/>
      <c r="F109" s="32"/>
      <c r="G109" s="32"/>
      <c r="H109" s="32"/>
      <c r="I109" s="33"/>
      <c r="J109" s="33"/>
      <c r="K109" s="31"/>
      <c r="L109" s="31"/>
      <c r="M109" s="30"/>
      <c r="N109" s="30">
        <f>IF(OR(A109="",K109=""),"",IF(M109="반품","",MAX(0,IF(L109&lt;&gt;"",L109,TODAY())-K109)))</f>
      </c>
      <c r="O109" s="30">
        <f>IF(OR(K109="",L109=""),"",IF(L109&lt;=K109,"예","아니오"))</f>
      </c>
      <c r="P109" s="32"/>
    </row>
    <row r="110" spans="1:16" x14ac:dyDescent="0.25">
      <c r="A110" s="26"/>
      <c r="B110" s="27"/>
      <c r="C110" s="28"/>
      <c r="D110" s="26"/>
      <c r="E110" s="26"/>
      <c r="F110" s="28"/>
      <c r="G110" s="28"/>
      <c r="H110" s="28"/>
      <c r="I110" s="29"/>
      <c r="J110" s="29"/>
      <c r="K110" s="27"/>
      <c r="L110" s="27"/>
      <c r="M110" s="26"/>
      <c r="N110" s="26">
        <f>IF(OR(A110="",K110=""),"",IF(M110="반품","",MAX(0,IF(L110&lt;&gt;"",L110,TODAY())-K110)))</f>
      </c>
      <c r="O110" s="26">
        <f>IF(OR(K110="",L110=""),"",IF(L110&lt;=K110,"예","아니오"))</f>
      </c>
      <c r="P110" s="28"/>
    </row>
    <row r="111" spans="1:16" x14ac:dyDescent="0.25">
      <c r="A111" s="30"/>
      <c r="B111" s="31"/>
      <c r="C111" s="32"/>
      <c r="D111" s="30"/>
      <c r="E111" s="30"/>
      <c r="F111" s="32"/>
      <c r="G111" s="32"/>
      <c r="H111" s="32"/>
      <c r="I111" s="33"/>
      <c r="J111" s="33"/>
      <c r="K111" s="31"/>
      <c r="L111" s="31"/>
      <c r="M111" s="30"/>
      <c r="N111" s="30">
        <f>IF(OR(A111="",K111=""),"",IF(M111="반품","",MAX(0,IF(L111&lt;&gt;"",L111,TODAY())-K111)))</f>
      </c>
      <c r="O111" s="30">
        <f>IF(OR(K111="",L111=""),"",IF(L111&lt;=K111,"예","아니오"))</f>
      </c>
      <c r="P111" s="32"/>
    </row>
    <row r="112" spans="1:16" x14ac:dyDescent="0.25">
      <c r="A112" s="26"/>
      <c r="B112" s="27"/>
      <c r="C112" s="28"/>
      <c r="D112" s="26"/>
      <c r="E112" s="26"/>
      <c r="F112" s="28"/>
      <c r="G112" s="28"/>
      <c r="H112" s="28"/>
      <c r="I112" s="29"/>
      <c r="J112" s="29"/>
      <c r="K112" s="27"/>
      <c r="L112" s="27"/>
      <c r="M112" s="26"/>
      <c r="N112" s="26">
        <f>IF(OR(A112="",K112=""),"",IF(M112="반품","",MAX(0,IF(L112&lt;&gt;"",L112,TODAY())-K112)))</f>
      </c>
      <c r="O112" s="26">
        <f>IF(OR(K112="",L112=""),"",IF(L112&lt;=K112,"예","아니오"))</f>
      </c>
      <c r="P112" s="28"/>
    </row>
    <row r="113" spans="1:16" x14ac:dyDescent="0.25">
      <c r="A113" s="30"/>
      <c r="B113" s="31"/>
      <c r="C113" s="32"/>
      <c r="D113" s="30"/>
      <c r="E113" s="30"/>
      <c r="F113" s="32"/>
      <c r="G113" s="32"/>
      <c r="H113" s="32"/>
      <c r="I113" s="33"/>
      <c r="J113" s="33"/>
      <c r="K113" s="31"/>
      <c r="L113" s="31"/>
      <c r="M113" s="30"/>
      <c r="N113" s="30">
        <f>IF(OR(A113="",K113=""),"",IF(M113="반품","",MAX(0,IF(L113&lt;&gt;"",L113,TODAY())-K113)))</f>
      </c>
      <c r="O113" s="30">
        <f>IF(OR(K113="",L113=""),"",IF(L113&lt;=K113,"예","아니오"))</f>
      </c>
      <c r="P113" s="32"/>
    </row>
    <row r="114" spans="1:16" x14ac:dyDescent="0.25">
      <c r="A114" s="26"/>
      <c r="B114" s="27"/>
      <c r="C114" s="28"/>
      <c r="D114" s="26"/>
      <c r="E114" s="26"/>
      <c r="F114" s="28"/>
      <c r="G114" s="28"/>
      <c r="H114" s="28"/>
      <c r="I114" s="29"/>
      <c r="J114" s="29"/>
      <c r="K114" s="27"/>
      <c r="L114" s="27"/>
      <c r="M114" s="26"/>
      <c r="N114" s="26">
        <f>IF(OR(A114="",K114=""),"",IF(M114="반품","",MAX(0,IF(L114&lt;&gt;"",L114,TODAY())-K114)))</f>
      </c>
      <c r="O114" s="26">
        <f>IF(OR(K114="",L114=""),"",IF(L114&lt;=K114,"예","아니오"))</f>
      </c>
      <c r="P114" s="28"/>
    </row>
    <row r="115" spans="1:16" x14ac:dyDescent="0.25">
      <c r="A115" s="30"/>
      <c r="B115" s="31"/>
      <c r="C115" s="32"/>
      <c r="D115" s="30"/>
      <c r="E115" s="30"/>
      <c r="F115" s="32"/>
      <c r="G115" s="32"/>
      <c r="H115" s="32"/>
      <c r="I115" s="33"/>
      <c r="J115" s="33"/>
      <c r="K115" s="31"/>
      <c r="L115" s="31"/>
      <c r="M115" s="30"/>
      <c r="N115" s="30">
        <f>IF(OR(A115="",K115=""),"",IF(M115="반품","",MAX(0,IF(L115&lt;&gt;"",L115,TODAY())-K115)))</f>
      </c>
      <c r="O115" s="30">
        <f>IF(OR(K115="",L115=""),"",IF(L115&lt;=K115,"예","아니오"))</f>
      </c>
      <c r="P115" s="32"/>
    </row>
    <row r="116" spans="1:16" x14ac:dyDescent="0.25">
      <c r="A116" s="26"/>
      <c r="B116" s="27"/>
      <c r="C116" s="28"/>
      <c r="D116" s="26"/>
      <c r="E116" s="26"/>
      <c r="F116" s="28"/>
      <c r="G116" s="28"/>
      <c r="H116" s="28"/>
      <c r="I116" s="29"/>
      <c r="J116" s="29"/>
      <c r="K116" s="27"/>
      <c r="L116" s="27"/>
      <c r="M116" s="26"/>
      <c r="N116" s="26">
        <f>IF(OR(A116="",K116=""),"",IF(M116="반품","",MAX(0,IF(L116&lt;&gt;"",L116,TODAY())-K116)))</f>
      </c>
      <c r="O116" s="26">
        <f>IF(OR(K116="",L116=""),"",IF(L116&lt;=K116,"예","아니오"))</f>
      </c>
      <c r="P116" s="28"/>
    </row>
    <row r="117" spans="1:16" x14ac:dyDescent="0.25">
      <c r="A117" s="30"/>
      <c r="B117" s="31"/>
      <c r="C117" s="32"/>
      <c r="D117" s="30"/>
      <c r="E117" s="30"/>
      <c r="F117" s="32"/>
      <c r="G117" s="32"/>
      <c r="H117" s="32"/>
      <c r="I117" s="33"/>
      <c r="J117" s="33"/>
      <c r="K117" s="31"/>
      <c r="L117" s="31"/>
      <c r="M117" s="30"/>
      <c r="N117" s="30">
        <f>IF(OR(A117="",K117=""),"",IF(M117="반품","",MAX(0,IF(L117&lt;&gt;"",L117,TODAY())-K117)))</f>
      </c>
      <c r="O117" s="30">
        <f>IF(OR(K117="",L117=""),"",IF(L117&lt;=K117,"예","아니오"))</f>
      </c>
      <c r="P117" s="32"/>
    </row>
    <row r="118" spans="1:16" x14ac:dyDescent="0.25">
      <c r="A118" s="26"/>
      <c r="B118" s="27"/>
      <c r="C118" s="28"/>
      <c r="D118" s="26"/>
      <c r="E118" s="26"/>
      <c r="F118" s="28"/>
      <c r="G118" s="28"/>
      <c r="H118" s="28"/>
      <c r="I118" s="29"/>
      <c r="J118" s="29"/>
      <c r="K118" s="27"/>
      <c r="L118" s="27"/>
      <c r="M118" s="26"/>
      <c r="N118" s="26">
        <f>IF(OR(A118="",K118=""),"",IF(M118="반품","",MAX(0,IF(L118&lt;&gt;"",L118,TODAY())-K118)))</f>
      </c>
      <c r="O118" s="26">
        <f>IF(OR(K118="",L118=""),"",IF(L118&lt;=K118,"예","아니오"))</f>
      </c>
      <c r="P118" s="28"/>
    </row>
    <row r="119" spans="1:16" x14ac:dyDescent="0.25">
      <c r="A119" s="30"/>
      <c r="B119" s="31"/>
      <c r="C119" s="32"/>
      <c r="D119" s="30"/>
      <c r="E119" s="30"/>
      <c r="F119" s="32"/>
      <c r="G119" s="32"/>
      <c r="H119" s="32"/>
      <c r="I119" s="33"/>
      <c r="J119" s="33"/>
      <c r="K119" s="31"/>
      <c r="L119" s="31"/>
      <c r="M119" s="30"/>
      <c r="N119" s="30">
        <f>IF(OR(A119="",K119=""),"",IF(M119="반품","",MAX(0,IF(L119&lt;&gt;"",L119,TODAY())-K119)))</f>
      </c>
      <c r="O119" s="30">
        <f>IF(OR(K119="",L119=""),"",IF(L119&lt;=K119,"예","아니오"))</f>
      </c>
      <c r="P119" s="32"/>
    </row>
    <row r="120" spans="1:16" x14ac:dyDescent="0.25">
      <c r="A120" s="26"/>
      <c r="B120" s="27"/>
      <c r="C120" s="28"/>
      <c r="D120" s="26"/>
      <c r="E120" s="26"/>
      <c r="F120" s="28"/>
      <c r="G120" s="28"/>
      <c r="H120" s="28"/>
      <c r="I120" s="29"/>
      <c r="J120" s="29"/>
      <c r="K120" s="27"/>
      <c r="L120" s="27"/>
      <c r="M120" s="26"/>
      <c r="N120" s="26">
        <f>IF(OR(A120="",K120=""),"",IF(M120="반품","",MAX(0,IF(L120&lt;&gt;"",L120,TODAY())-K120)))</f>
      </c>
      <c r="O120" s="26">
        <f>IF(OR(K120="",L120=""),"",IF(L120&lt;=K120,"예","아니오"))</f>
      </c>
      <c r="P120" s="28"/>
    </row>
    <row r="121" spans="1:16" x14ac:dyDescent="0.25">
      <c r="A121" s="30"/>
      <c r="B121" s="31"/>
      <c r="C121" s="32"/>
      <c r="D121" s="30"/>
      <c r="E121" s="30"/>
      <c r="F121" s="32"/>
      <c r="G121" s="32"/>
      <c r="H121" s="32"/>
      <c r="I121" s="33"/>
      <c r="J121" s="33"/>
      <c r="K121" s="31"/>
      <c r="L121" s="31"/>
      <c r="M121" s="30"/>
      <c r="N121" s="30">
        <f>IF(OR(A121="",K121=""),"",IF(M121="반품","",MAX(0,IF(L121&lt;&gt;"",L121,TODAY())-K121)))</f>
      </c>
      <c r="O121" s="30">
        <f>IF(OR(K121="",L121=""),"",IF(L121&lt;=K121,"예","아니오"))</f>
      </c>
      <c r="P121" s="32"/>
    </row>
    <row r="122" spans="1:16" x14ac:dyDescent="0.25">
      <c r="A122" s="26"/>
      <c r="B122" s="27"/>
      <c r="C122" s="28"/>
      <c r="D122" s="26"/>
      <c r="E122" s="26"/>
      <c r="F122" s="28"/>
      <c r="G122" s="28"/>
      <c r="H122" s="28"/>
      <c r="I122" s="29"/>
      <c r="J122" s="29"/>
      <c r="K122" s="27"/>
      <c r="L122" s="27"/>
      <c r="M122" s="26"/>
      <c r="N122" s="26">
        <f>IF(OR(A122="",K122=""),"",IF(M122="반품","",MAX(0,IF(L122&lt;&gt;"",L122,TODAY())-K122)))</f>
      </c>
      <c r="O122" s="26">
        <f>IF(OR(K122="",L122=""),"",IF(L122&lt;=K122,"예","아니오"))</f>
      </c>
      <c r="P122" s="28"/>
    </row>
    <row r="123" spans="1:16" x14ac:dyDescent="0.25">
      <c r="A123" s="30"/>
      <c r="B123" s="31"/>
      <c r="C123" s="32"/>
      <c r="D123" s="30"/>
      <c r="E123" s="30"/>
      <c r="F123" s="32"/>
      <c r="G123" s="32"/>
      <c r="H123" s="32"/>
      <c r="I123" s="33"/>
      <c r="J123" s="33"/>
      <c r="K123" s="31"/>
      <c r="L123" s="31"/>
      <c r="M123" s="30"/>
      <c r="N123" s="30">
        <f>IF(OR(A123="",K123=""),"",IF(M123="반품","",MAX(0,IF(L123&lt;&gt;"",L123,TODAY())-K123)))</f>
      </c>
      <c r="O123" s="30">
        <f>IF(OR(K123="",L123=""),"",IF(L123&lt;=K123,"예","아니오"))</f>
      </c>
      <c r="P123" s="32"/>
    </row>
    <row r="124" spans="1:16" x14ac:dyDescent="0.25">
      <c r="A124" s="26"/>
      <c r="B124" s="27"/>
      <c r="C124" s="28"/>
      <c r="D124" s="26"/>
      <c r="E124" s="26"/>
      <c r="F124" s="28"/>
      <c r="G124" s="28"/>
      <c r="H124" s="28"/>
      <c r="I124" s="29"/>
      <c r="J124" s="29"/>
      <c r="K124" s="27"/>
      <c r="L124" s="27"/>
      <c r="M124" s="26"/>
      <c r="N124" s="26">
        <f>IF(OR(A124="",K124=""),"",IF(M124="반품","",MAX(0,IF(L124&lt;&gt;"",L124,TODAY())-K124)))</f>
      </c>
      <c r="O124" s="26">
        <f>IF(OR(K124="",L124=""),"",IF(L124&lt;=K124,"예","아니오"))</f>
      </c>
      <c r="P124" s="28"/>
    </row>
    <row r="125" spans="1:16" x14ac:dyDescent="0.25">
      <c r="A125" s="30"/>
      <c r="B125" s="31"/>
      <c r="C125" s="32"/>
      <c r="D125" s="30"/>
      <c r="E125" s="30"/>
      <c r="F125" s="32"/>
      <c r="G125" s="32"/>
      <c r="H125" s="32"/>
      <c r="I125" s="33"/>
      <c r="J125" s="33"/>
      <c r="K125" s="31"/>
      <c r="L125" s="31"/>
      <c r="M125" s="30"/>
      <c r="N125" s="30">
        <f>IF(OR(A125="",K125=""),"",IF(M125="반품","",MAX(0,IF(L125&lt;&gt;"",L125,TODAY())-K125)))</f>
      </c>
      <c r="O125" s="30">
        <f>IF(OR(K125="",L125=""),"",IF(L125&lt;=K125,"예","아니오"))</f>
      </c>
      <c r="P125" s="32"/>
    </row>
    <row r="126" spans="1:16" x14ac:dyDescent="0.25">
      <c r="A126" s="26"/>
      <c r="B126" s="27"/>
      <c r="C126" s="28"/>
      <c r="D126" s="26"/>
      <c r="E126" s="26"/>
      <c r="F126" s="28"/>
      <c r="G126" s="28"/>
      <c r="H126" s="28"/>
      <c r="I126" s="29"/>
      <c r="J126" s="29"/>
      <c r="K126" s="27"/>
      <c r="L126" s="27"/>
      <c r="M126" s="26"/>
      <c r="N126" s="26">
        <f>IF(OR(A126="",K126=""),"",IF(M126="반품","",MAX(0,IF(L126&lt;&gt;"",L126,TODAY())-K126)))</f>
      </c>
      <c r="O126" s="26">
        <f>IF(OR(K126="",L126=""),"",IF(L126&lt;=K126,"예","아니오"))</f>
      </c>
      <c r="P126" s="28"/>
    </row>
    <row r="127" spans="1:16" x14ac:dyDescent="0.25">
      <c r="A127" s="30"/>
      <c r="B127" s="31"/>
      <c r="C127" s="32"/>
      <c r="D127" s="30"/>
      <c r="E127" s="30"/>
      <c r="F127" s="32"/>
      <c r="G127" s="32"/>
      <c r="H127" s="32"/>
      <c r="I127" s="33"/>
      <c r="J127" s="33"/>
      <c r="K127" s="31"/>
      <c r="L127" s="31"/>
      <c r="M127" s="30"/>
      <c r="N127" s="30">
        <f>IF(OR(A127="",K127=""),"",IF(M127="반품","",MAX(0,IF(L127&lt;&gt;"",L127,TODAY())-K127)))</f>
      </c>
      <c r="O127" s="30">
        <f>IF(OR(K127="",L127=""),"",IF(L127&lt;=K127,"예","아니오"))</f>
      </c>
      <c r="P127" s="32"/>
    </row>
    <row r="128" spans="1:16" x14ac:dyDescent="0.25">
      <c r="A128" s="26"/>
      <c r="B128" s="27"/>
      <c r="C128" s="28"/>
      <c r="D128" s="26"/>
      <c r="E128" s="26"/>
      <c r="F128" s="28"/>
      <c r="G128" s="28"/>
      <c r="H128" s="28"/>
      <c r="I128" s="29"/>
      <c r="J128" s="29"/>
      <c r="K128" s="27"/>
      <c r="L128" s="27"/>
      <c r="M128" s="26"/>
      <c r="N128" s="26">
        <f>IF(OR(A128="",K128=""),"",IF(M128="반품","",MAX(0,IF(L128&lt;&gt;"",L128,TODAY())-K128)))</f>
      </c>
      <c r="O128" s="26">
        <f>IF(OR(K128="",L128=""),"",IF(L128&lt;=K128,"예","아니오"))</f>
      </c>
      <c r="P128" s="28"/>
    </row>
    <row r="129" spans="1:16" x14ac:dyDescent="0.25">
      <c r="A129" s="30"/>
      <c r="B129" s="31"/>
      <c r="C129" s="32"/>
      <c r="D129" s="30"/>
      <c r="E129" s="30"/>
      <c r="F129" s="32"/>
      <c r="G129" s="32"/>
      <c r="H129" s="32"/>
      <c r="I129" s="33"/>
      <c r="J129" s="33"/>
      <c r="K129" s="31"/>
      <c r="L129" s="31"/>
      <c r="M129" s="30"/>
      <c r="N129" s="30">
        <f>IF(OR(A129="",K129=""),"",IF(M129="반품","",MAX(0,IF(L129&lt;&gt;"",L129,TODAY())-K129)))</f>
      </c>
      <c r="O129" s="30">
        <f>IF(OR(K129="",L129=""),"",IF(L129&lt;=K129,"예","아니오"))</f>
      </c>
      <c r="P129" s="32"/>
    </row>
    <row r="130" spans="1:16" x14ac:dyDescent="0.25">
      <c r="A130" s="26"/>
      <c r="B130" s="27"/>
      <c r="C130" s="28"/>
      <c r="D130" s="26"/>
      <c r="E130" s="26"/>
      <c r="F130" s="28"/>
      <c r="G130" s="28"/>
      <c r="H130" s="28"/>
      <c r="I130" s="29"/>
      <c r="J130" s="29"/>
      <c r="K130" s="27"/>
      <c r="L130" s="27"/>
      <c r="M130" s="26"/>
      <c r="N130" s="26">
        <f>IF(OR(A130="",K130=""),"",IF(M130="반품","",MAX(0,IF(L130&lt;&gt;"",L130,TODAY())-K130)))</f>
      </c>
      <c r="O130" s="26">
        <f>IF(OR(K130="",L130=""),"",IF(L130&lt;=K130,"예","아니오"))</f>
      </c>
      <c r="P130" s="28"/>
    </row>
    <row r="131" spans="1:16" x14ac:dyDescent="0.25">
      <c r="A131" s="30"/>
      <c r="B131" s="31"/>
      <c r="C131" s="32"/>
      <c r="D131" s="30"/>
      <c r="E131" s="30"/>
      <c r="F131" s="32"/>
      <c r="G131" s="32"/>
      <c r="H131" s="32"/>
      <c r="I131" s="33"/>
      <c r="J131" s="33"/>
      <c r="K131" s="31"/>
      <c r="L131" s="31"/>
      <c r="M131" s="30"/>
      <c r="N131" s="30">
        <f>IF(OR(A131="",K131=""),"",IF(M131="반품","",MAX(0,IF(L131&lt;&gt;"",L131,TODAY())-K131)))</f>
      </c>
      <c r="O131" s="30">
        <f>IF(OR(K131="",L131=""),"",IF(L131&lt;=K131,"예","아니오"))</f>
      </c>
      <c r="P131" s="32"/>
    </row>
    <row r="132" spans="1:16" x14ac:dyDescent="0.25">
      <c r="A132" s="26"/>
      <c r="B132" s="27"/>
      <c r="C132" s="28"/>
      <c r="D132" s="26"/>
      <c r="E132" s="26"/>
      <c r="F132" s="28"/>
      <c r="G132" s="28"/>
      <c r="H132" s="28"/>
      <c r="I132" s="29"/>
      <c r="J132" s="29"/>
      <c r="K132" s="27"/>
      <c r="L132" s="27"/>
      <c r="M132" s="26"/>
      <c r="N132" s="26">
        <f>IF(OR(A132="",K132=""),"",IF(M132="반품","",MAX(0,IF(L132&lt;&gt;"",L132,TODAY())-K132)))</f>
      </c>
      <c r="O132" s="26">
        <f>IF(OR(K132="",L132=""),"",IF(L132&lt;=K132,"예","아니오"))</f>
      </c>
      <c r="P132" s="28"/>
    </row>
    <row r="133" spans="1:16" x14ac:dyDescent="0.25">
      <c r="A133" s="30"/>
      <c r="B133" s="31"/>
      <c r="C133" s="32"/>
      <c r="D133" s="30"/>
      <c r="E133" s="30"/>
      <c r="F133" s="32"/>
      <c r="G133" s="32"/>
      <c r="H133" s="32"/>
      <c r="I133" s="33"/>
      <c r="J133" s="33"/>
      <c r="K133" s="31"/>
      <c r="L133" s="31"/>
      <c r="M133" s="30"/>
      <c r="N133" s="30">
        <f>IF(OR(A133="",K133=""),"",IF(M133="반품","",MAX(0,IF(L133&lt;&gt;"",L133,TODAY())-K133)))</f>
      </c>
      <c r="O133" s="30">
        <f>IF(OR(K133="",L133=""),"",IF(L133&lt;=K133,"예","아니오"))</f>
      </c>
      <c r="P133" s="32"/>
    </row>
    <row r="134" spans="1:16" x14ac:dyDescent="0.25">
      <c r="A134" s="26"/>
      <c r="B134" s="27"/>
      <c r="C134" s="28"/>
      <c r="D134" s="26"/>
      <c r="E134" s="26"/>
      <c r="F134" s="28"/>
      <c r="G134" s="28"/>
      <c r="H134" s="28"/>
      <c r="I134" s="29"/>
      <c r="J134" s="29"/>
      <c r="K134" s="27"/>
      <c r="L134" s="27"/>
      <c r="M134" s="26"/>
      <c r="N134" s="26">
        <f>IF(OR(A134="",K134=""),"",IF(M134="반품","",MAX(0,IF(L134&lt;&gt;"",L134,TODAY())-K134)))</f>
      </c>
      <c r="O134" s="26">
        <f>IF(OR(K134="",L134=""),"",IF(L134&lt;=K134,"예","아니오"))</f>
      </c>
      <c r="P134" s="28"/>
    </row>
    <row r="135" spans="1:16" x14ac:dyDescent="0.25">
      <c r="A135" s="30"/>
      <c r="B135" s="31"/>
      <c r="C135" s="32"/>
      <c r="D135" s="30"/>
      <c r="E135" s="30"/>
      <c r="F135" s="32"/>
      <c r="G135" s="32"/>
      <c r="H135" s="32"/>
      <c r="I135" s="33"/>
      <c r="J135" s="33"/>
      <c r="K135" s="31"/>
      <c r="L135" s="31"/>
      <c r="M135" s="30"/>
      <c r="N135" s="30">
        <f>IF(OR(A135="",K135=""),"",IF(M135="반품","",MAX(0,IF(L135&lt;&gt;"",L135,TODAY())-K135)))</f>
      </c>
      <c r="O135" s="30">
        <f>IF(OR(K135="",L135=""),"",IF(L135&lt;=K135,"예","아니오"))</f>
      </c>
      <c r="P135" s="32"/>
    </row>
    <row r="136" spans="1:16" x14ac:dyDescent="0.25">
      <c r="A136" s="26"/>
      <c r="B136" s="27"/>
      <c r="C136" s="28"/>
      <c r="D136" s="26"/>
      <c r="E136" s="26"/>
      <c r="F136" s="28"/>
      <c r="G136" s="28"/>
      <c r="H136" s="28"/>
      <c r="I136" s="29"/>
      <c r="J136" s="29"/>
      <c r="K136" s="27"/>
      <c r="L136" s="27"/>
      <c r="M136" s="26"/>
      <c r="N136" s="26">
        <f>IF(OR(A136="",K136=""),"",IF(M136="반품","",MAX(0,IF(L136&lt;&gt;"",L136,TODAY())-K136)))</f>
      </c>
      <c r="O136" s="26">
        <f>IF(OR(K136="",L136=""),"",IF(L136&lt;=K136,"예","아니오"))</f>
      </c>
      <c r="P136" s="28"/>
    </row>
    <row r="137" spans="1:16" x14ac:dyDescent="0.25">
      <c r="A137" s="30"/>
      <c r="B137" s="31"/>
      <c r="C137" s="32"/>
      <c r="D137" s="30"/>
      <c r="E137" s="30"/>
      <c r="F137" s="32"/>
      <c r="G137" s="32"/>
      <c r="H137" s="32"/>
      <c r="I137" s="33"/>
      <c r="J137" s="33"/>
      <c r="K137" s="31"/>
      <c r="L137" s="31"/>
      <c r="M137" s="30"/>
      <c r="N137" s="30">
        <f>IF(OR(A137="",K137=""),"",IF(M137="반품","",MAX(0,IF(L137&lt;&gt;"",L137,TODAY())-K137)))</f>
      </c>
      <c r="O137" s="30">
        <f>IF(OR(K137="",L137=""),"",IF(L137&lt;=K137,"예","아니오"))</f>
      </c>
      <c r="P137" s="32"/>
    </row>
    <row r="138" spans="1:16" x14ac:dyDescent="0.25">
      <c r="A138" s="26"/>
      <c r="B138" s="27"/>
      <c r="C138" s="28"/>
      <c r="D138" s="26"/>
      <c r="E138" s="26"/>
      <c r="F138" s="28"/>
      <c r="G138" s="28"/>
      <c r="H138" s="28"/>
      <c r="I138" s="29"/>
      <c r="J138" s="29"/>
      <c r="K138" s="27"/>
      <c r="L138" s="27"/>
      <c r="M138" s="26"/>
      <c r="N138" s="26">
        <f>IF(OR(A138="",K138=""),"",IF(M138="반품","",MAX(0,IF(L138&lt;&gt;"",L138,TODAY())-K138)))</f>
      </c>
      <c r="O138" s="26">
        <f>IF(OR(K138="",L138=""),"",IF(L138&lt;=K138,"예","아니오"))</f>
      </c>
      <c r="P138" s="28"/>
    </row>
    <row r="139" spans="1:16" x14ac:dyDescent="0.25">
      <c r="A139" s="30"/>
      <c r="B139" s="31"/>
      <c r="C139" s="32"/>
      <c r="D139" s="30"/>
      <c r="E139" s="30"/>
      <c r="F139" s="32"/>
      <c r="G139" s="32"/>
      <c r="H139" s="32"/>
      <c r="I139" s="33"/>
      <c r="J139" s="33"/>
      <c r="K139" s="31"/>
      <c r="L139" s="31"/>
      <c r="M139" s="30"/>
      <c r="N139" s="30">
        <f>IF(OR(A139="",K139=""),"",IF(M139="반품","",MAX(0,IF(L139&lt;&gt;"",L139,TODAY())-K139)))</f>
      </c>
      <c r="O139" s="30">
        <f>IF(OR(K139="",L139=""),"",IF(L139&lt;=K139,"예","아니오"))</f>
      </c>
      <c r="P139" s="32"/>
    </row>
    <row r="140" spans="1:16" x14ac:dyDescent="0.25">
      <c r="A140" s="26"/>
      <c r="B140" s="27"/>
      <c r="C140" s="28"/>
      <c r="D140" s="26"/>
      <c r="E140" s="26"/>
      <c r="F140" s="28"/>
      <c r="G140" s="28"/>
      <c r="H140" s="28"/>
      <c r="I140" s="29"/>
      <c r="J140" s="29"/>
      <c r="K140" s="27"/>
      <c r="L140" s="27"/>
      <c r="M140" s="26"/>
      <c r="N140" s="26">
        <f>IF(OR(A140="",K140=""),"",IF(M140="반품","",MAX(0,IF(L140&lt;&gt;"",L140,TODAY())-K140)))</f>
      </c>
      <c r="O140" s="26">
        <f>IF(OR(K140="",L140=""),"",IF(L140&lt;=K140,"예","아니오"))</f>
      </c>
      <c r="P140" s="28"/>
    </row>
    <row r="141" spans="1:16" x14ac:dyDescent="0.25">
      <c r="A141" s="30"/>
      <c r="B141" s="31"/>
      <c r="C141" s="32"/>
      <c r="D141" s="30"/>
      <c r="E141" s="30"/>
      <c r="F141" s="32"/>
      <c r="G141" s="32"/>
      <c r="H141" s="32"/>
      <c r="I141" s="33"/>
      <c r="J141" s="33"/>
      <c r="K141" s="31"/>
      <c r="L141" s="31"/>
      <c r="M141" s="30"/>
      <c r="N141" s="30">
        <f>IF(OR(A141="",K141=""),"",IF(M141="반품","",MAX(0,IF(L141&lt;&gt;"",L141,TODAY())-K141)))</f>
      </c>
      <c r="O141" s="30">
        <f>IF(OR(K141="",L141=""),"",IF(L141&lt;=K141,"예","아니오"))</f>
      </c>
      <c r="P141" s="32"/>
    </row>
    <row r="142" spans="1:16" x14ac:dyDescent="0.25">
      <c r="A142" s="26"/>
      <c r="B142" s="27"/>
      <c r="C142" s="28"/>
      <c r="D142" s="26"/>
      <c r="E142" s="26"/>
      <c r="F142" s="28"/>
      <c r="G142" s="28"/>
      <c r="H142" s="28"/>
      <c r="I142" s="29"/>
      <c r="J142" s="29"/>
      <c r="K142" s="27"/>
      <c r="L142" s="27"/>
      <c r="M142" s="26"/>
      <c r="N142" s="26">
        <f>IF(OR(A142="",K142=""),"",IF(M142="반품","",MAX(0,IF(L142&lt;&gt;"",L142,TODAY())-K142)))</f>
      </c>
      <c r="O142" s="26">
        <f>IF(OR(K142="",L142=""),"",IF(L142&lt;=K142,"예","아니오"))</f>
      </c>
      <c r="P142" s="28"/>
    </row>
    <row r="143" spans="1:16" x14ac:dyDescent="0.25">
      <c r="A143" s="30"/>
      <c r="B143" s="31"/>
      <c r="C143" s="32"/>
      <c r="D143" s="30"/>
      <c r="E143" s="30"/>
      <c r="F143" s="32"/>
      <c r="G143" s="32"/>
      <c r="H143" s="32"/>
      <c r="I143" s="33"/>
      <c r="J143" s="33"/>
      <c r="K143" s="31"/>
      <c r="L143" s="31"/>
      <c r="M143" s="30"/>
      <c r="N143" s="30">
        <f>IF(OR(A143="",K143=""),"",IF(M143="반품","",MAX(0,IF(L143&lt;&gt;"",L143,TODAY())-K143)))</f>
      </c>
      <c r="O143" s="30">
        <f>IF(OR(K143="",L143=""),"",IF(L143&lt;=K143,"예","아니오"))</f>
      </c>
      <c r="P143" s="32"/>
    </row>
    <row r="144" spans="1:16" x14ac:dyDescent="0.25">
      <c r="A144" s="26"/>
      <c r="B144" s="27"/>
      <c r="C144" s="28"/>
      <c r="D144" s="26"/>
      <c r="E144" s="26"/>
      <c r="F144" s="28"/>
      <c r="G144" s="28"/>
      <c r="H144" s="28"/>
      <c r="I144" s="29"/>
      <c r="J144" s="29"/>
      <c r="K144" s="27"/>
      <c r="L144" s="27"/>
      <c r="M144" s="26"/>
      <c r="N144" s="26">
        <f>IF(OR(A144="",K144=""),"",IF(M144="반품","",MAX(0,IF(L144&lt;&gt;"",L144,TODAY())-K144)))</f>
      </c>
      <c r="O144" s="26">
        <f>IF(OR(K144="",L144=""),"",IF(L144&lt;=K144,"예","아니오"))</f>
      </c>
      <c r="P144" s="28"/>
    </row>
    <row r="145" spans="1:16" x14ac:dyDescent="0.25">
      <c r="A145" s="30"/>
      <c r="B145" s="31"/>
      <c r="C145" s="32"/>
      <c r="D145" s="30"/>
      <c r="E145" s="30"/>
      <c r="F145" s="32"/>
      <c r="G145" s="32"/>
      <c r="H145" s="32"/>
      <c r="I145" s="33"/>
      <c r="J145" s="33"/>
      <c r="K145" s="31"/>
      <c r="L145" s="31"/>
      <c r="M145" s="30"/>
      <c r="N145" s="30">
        <f>IF(OR(A145="",K145=""),"",IF(M145="반품","",MAX(0,IF(L145&lt;&gt;"",L145,TODAY())-K145)))</f>
      </c>
      <c r="O145" s="30">
        <f>IF(OR(K145="",L145=""),"",IF(L145&lt;=K145,"예","아니오"))</f>
      </c>
      <c r="P145" s="32"/>
    </row>
    <row r="146" spans="1:16" x14ac:dyDescent="0.25">
      <c r="A146" s="26"/>
      <c r="B146" s="27"/>
      <c r="C146" s="28"/>
      <c r="D146" s="26"/>
      <c r="E146" s="26"/>
      <c r="F146" s="28"/>
      <c r="G146" s="28"/>
      <c r="H146" s="28"/>
      <c r="I146" s="29"/>
      <c r="J146" s="29"/>
      <c r="K146" s="27"/>
      <c r="L146" s="27"/>
      <c r="M146" s="26"/>
      <c r="N146" s="26">
        <f>IF(OR(A146="",K146=""),"",IF(M146="반품","",MAX(0,IF(L146&lt;&gt;"",L146,TODAY())-K146)))</f>
      </c>
      <c r="O146" s="26">
        <f>IF(OR(K146="",L146=""),"",IF(L146&lt;=K146,"예","아니오"))</f>
      </c>
      <c r="P146" s="28"/>
    </row>
    <row r="147" spans="1:16" x14ac:dyDescent="0.25">
      <c r="A147" s="30"/>
      <c r="B147" s="31"/>
      <c r="C147" s="32"/>
      <c r="D147" s="30"/>
      <c r="E147" s="30"/>
      <c r="F147" s="32"/>
      <c r="G147" s="32"/>
      <c r="H147" s="32"/>
      <c r="I147" s="33"/>
      <c r="J147" s="33"/>
      <c r="K147" s="31"/>
      <c r="L147" s="31"/>
      <c r="M147" s="30"/>
      <c r="N147" s="30">
        <f>IF(OR(A147="",K147=""),"",IF(M147="반품","",MAX(0,IF(L147&lt;&gt;"",L147,TODAY())-K147)))</f>
      </c>
      <c r="O147" s="30">
        <f>IF(OR(K147="",L147=""),"",IF(L147&lt;=K147,"예","아니오"))</f>
      </c>
      <c r="P147" s="32"/>
    </row>
    <row r="148" spans="1:16" x14ac:dyDescent="0.25">
      <c r="A148" s="26"/>
      <c r="B148" s="27"/>
      <c r="C148" s="28"/>
      <c r="D148" s="26"/>
      <c r="E148" s="26"/>
      <c r="F148" s="28"/>
      <c r="G148" s="28"/>
      <c r="H148" s="28"/>
      <c r="I148" s="29"/>
      <c r="J148" s="29"/>
      <c r="K148" s="27"/>
      <c r="L148" s="27"/>
      <c r="M148" s="26"/>
      <c r="N148" s="26">
        <f>IF(OR(A148="",K148=""),"",IF(M148="반품","",MAX(0,IF(L148&lt;&gt;"",L148,TODAY())-K148)))</f>
      </c>
      <c r="O148" s="26">
        <f>IF(OR(K148="",L148=""),"",IF(L148&lt;=K148,"예","아니오"))</f>
      </c>
      <c r="P148" s="28"/>
    </row>
    <row r="149" spans="1:16" x14ac:dyDescent="0.25">
      <c r="A149" s="30"/>
      <c r="B149" s="31"/>
      <c r="C149" s="32"/>
      <c r="D149" s="30"/>
      <c r="E149" s="30"/>
      <c r="F149" s="32"/>
      <c r="G149" s="32"/>
      <c r="H149" s="32"/>
      <c r="I149" s="33"/>
      <c r="J149" s="33"/>
      <c r="K149" s="31"/>
      <c r="L149" s="31"/>
      <c r="M149" s="30"/>
      <c r="N149" s="30">
        <f>IF(OR(A149="",K149=""),"",IF(M149="반품","",MAX(0,IF(L149&lt;&gt;"",L149,TODAY())-K149)))</f>
      </c>
      <c r="O149" s="30">
        <f>IF(OR(K149="",L149=""),"",IF(L149&lt;=K149,"예","아니오"))</f>
      </c>
      <c r="P149" s="32"/>
    </row>
    <row r="150" spans="1:16" x14ac:dyDescent="0.25">
      <c r="A150" s="26"/>
      <c r="B150" s="27"/>
      <c r="C150" s="28"/>
      <c r="D150" s="26"/>
      <c r="E150" s="26"/>
      <c r="F150" s="28"/>
      <c r="G150" s="28"/>
      <c r="H150" s="28"/>
      <c r="I150" s="29"/>
      <c r="J150" s="29"/>
      <c r="K150" s="27"/>
      <c r="L150" s="27"/>
      <c r="M150" s="26"/>
      <c r="N150" s="26">
        <f>IF(OR(A150="",K150=""),"",IF(M150="반품","",MAX(0,IF(L150&lt;&gt;"",L150,TODAY())-K150)))</f>
      </c>
      <c r="O150" s="26">
        <f>IF(OR(K150="",L150=""),"",IF(L150&lt;=K150,"예","아니오"))</f>
      </c>
      <c r="P150" s="28"/>
    </row>
    <row r="151" spans="1:16" x14ac:dyDescent="0.25">
      <c r="A151" s="30"/>
      <c r="B151" s="31"/>
      <c r="C151" s="32"/>
      <c r="D151" s="30"/>
      <c r="E151" s="30"/>
      <c r="F151" s="32"/>
      <c r="G151" s="32"/>
      <c r="H151" s="32"/>
      <c r="I151" s="33"/>
      <c r="J151" s="33"/>
      <c r="K151" s="31"/>
      <c r="L151" s="31"/>
      <c r="M151" s="30"/>
      <c r="N151" s="30">
        <f>IF(OR(A151="",K151=""),"",IF(M151="반품","",MAX(0,IF(L151&lt;&gt;"",L151,TODAY())-K151)))</f>
      </c>
      <c r="O151" s="30">
        <f>IF(OR(K151="",L151=""),"",IF(L151&lt;=K151,"예","아니오"))</f>
      </c>
      <c r="P151" s="32"/>
    </row>
    <row r="152" spans="1:16" x14ac:dyDescent="0.25">
      <c r="A152" s="26"/>
      <c r="B152" s="27"/>
      <c r="C152" s="28"/>
      <c r="D152" s="26"/>
      <c r="E152" s="26"/>
      <c r="F152" s="28"/>
      <c r="G152" s="28"/>
      <c r="H152" s="28"/>
      <c r="I152" s="29"/>
      <c r="J152" s="29"/>
      <c r="K152" s="27"/>
      <c r="L152" s="27"/>
      <c r="M152" s="26"/>
      <c r="N152" s="26">
        <f>IF(OR(A152="",K152=""),"",IF(M152="반품","",MAX(0,IF(L152&lt;&gt;"",L152,TODAY())-K152)))</f>
      </c>
      <c r="O152" s="26">
        <f>IF(OR(K152="",L152=""),"",IF(L152&lt;=K152,"예","아니오"))</f>
      </c>
      <c r="P152" s="28"/>
    </row>
    <row r="153" spans="1:16" x14ac:dyDescent="0.25">
      <c r="A153" s="30"/>
      <c r="B153" s="31"/>
      <c r="C153" s="32"/>
      <c r="D153" s="30"/>
      <c r="E153" s="30"/>
      <c r="F153" s="32"/>
      <c r="G153" s="32"/>
      <c r="H153" s="32"/>
      <c r="I153" s="33"/>
      <c r="J153" s="33"/>
      <c r="K153" s="31"/>
      <c r="L153" s="31"/>
      <c r="M153" s="30"/>
      <c r="N153" s="30">
        <f>IF(OR(A153="",K153=""),"",IF(M153="반품","",MAX(0,IF(L153&lt;&gt;"",L153,TODAY())-K153)))</f>
      </c>
      <c r="O153" s="30">
        <f>IF(OR(K153="",L153=""),"",IF(L153&lt;=K153,"예","아니오"))</f>
      </c>
      <c r="P153" s="32"/>
    </row>
    <row r="154" spans="1:16" x14ac:dyDescent="0.25">
      <c r="A154" s="26"/>
      <c r="B154" s="27"/>
      <c r="C154" s="28"/>
      <c r="D154" s="26"/>
      <c r="E154" s="26"/>
      <c r="F154" s="28"/>
      <c r="G154" s="28"/>
      <c r="H154" s="28"/>
      <c r="I154" s="29"/>
      <c r="J154" s="29"/>
      <c r="K154" s="27"/>
      <c r="L154" s="27"/>
      <c r="M154" s="26"/>
      <c r="N154" s="26">
        <f>IF(OR(A154="",K154=""),"",IF(M154="반품","",MAX(0,IF(L154&lt;&gt;"",L154,TODAY())-K154)))</f>
      </c>
      <c r="O154" s="26">
        <f>IF(OR(K154="",L154=""),"",IF(L154&lt;=K154,"예","아니오"))</f>
      </c>
      <c r="P154" s="28"/>
    </row>
    <row r="155" spans="1:16" x14ac:dyDescent="0.25">
      <c r="A155" s="30"/>
      <c r="B155" s="31"/>
      <c r="C155" s="32"/>
      <c r="D155" s="30"/>
      <c r="E155" s="30"/>
      <c r="F155" s="32"/>
      <c r="G155" s="32"/>
      <c r="H155" s="32"/>
      <c r="I155" s="33"/>
      <c r="J155" s="33"/>
      <c r="K155" s="31"/>
      <c r="L155" s="31"/>
      <c r="M155" s="30"/>
      <c r="N155" s="30">
        <f>IF(OR(A155="",K155=""),"",IF(M155="반품","",MAX(0,IF(L155&lt;&gt;"",L155,TODAY())-K155)))</f>
      </c>
      <c r="O155" s="30">
        <f>IF(OR(K155="",L155=""),"",IF(L155&lt;=K155,"예","아니오"))</f>
      </c>
      <c r="P155" s="32"/>
    </row>
    <row r="156" spans="1:16" x14ac:dyDescent="0.25">
      <c r="A156" s="26"/>
      <c r="B156" s="27"/>
      <c r="C156" s="28"/>
      <c r="D156" s="26"/>
      <c r="E156" s="26"/>
      <c r="F156" s="28"/>
      <c r="G156" s="28"/>
      <c r="H156" s="28"/>
      <c r="I156" s="29"/>
      <c r="J156" s="29"/>
      <c r="K156" s="27"/>
      <c r="L156" s="27"/>
      <c r="M156" s="26"/>
      <c r="N156" s="26">
        <f>IF(OR(A156="",K156=""),"",IF(M156="반품","",MAX(0,IF(L156&lt;&gt;"",L156,TODAY())-K156)))</f>
      </c>
      <c r="O156" s="26">
        <f>IF(OR(K156="",L156=""),"",IF(L156&lt;=K156,"예","아니오"))</f>
      </c>
      <c r="P156" s="28"/>
    </row>
    <row r="157" spans="1:16" x14ac:dyDescent="0.25">
      <c r="A157" s="30"/>
      <c r="B157" s="31"/>
      <c r="C157" s="32"/>
      <c r="D157" s="30"/>
      <c r="E157" s="30"/>
      <c r="F157" s="32"/>
      <c r="G157" s="32"/>
      <c r="H157" s="32"/>
      <c r="I157" s="33"/>
      <c r="J157" s="33"/>
      <c r="K157" s="31"/>
      <c r="L157" s="31"/>
      <c r="M157" s="30"/>
      <c r="N157" s="30">
        <f>IF(OR(A157="",K157=""),"",IF(M157="반품","",MAX(0,IF(L157&lt;&gt;"",L157,TODAY())-K157)))</f>
      </c>
      <c r="O157" s="30">
        <f>IF(OR(K157="",L157=""),"",IF(L157&lt;=K157,"예","아니오"))</f>
      </c>
      <c r="P157" s="32"/>
    </row>
    <row r="158" spans="1:16" x14ac:dyDescent="0.25">
      <c r="A158" s="26"/>
      <c r="B158" s="27"/>
      <c r="C158" s="28"/>
      <c r="D158" s="26"/>
      <c r="E158" s="26"/>
      <c r="F158" s="28"/>
      <c r="G158" s="28"/>
      <c r="H158" s="28"/>
      <c r="I158" s="29"/>
      <c r="J158" s="29"/>
      <c r="K158" s="27"/>
      <c r="L158" s="27"/>
      <c r="M158" s="26"/>
      <c r="N158" s="26">
        <f>IF(OR(A158="",K158=""),"",IF(M158="반품","",MAX(0,IF(L158&lt;&gt;"",L158,TODAY())-K158)))</f>
      </c>
      <c r="O158" s="26">
        <f>IF(OR(K158="",L158=""),"",IF(L158&lt;=K158,"예","아니오"))</f>
      </c>
      <c r="P158" s="28"/>
    </row>
    <row r="159" spans="1:16" x14ac:dyDescent="0.25">
      <c r="A159" s="30"/>
      <c r="B159" s="31"/>
      <c r="C159" s="32"/>
      <c r="D159" s="30"/>
      <c r="E159" s="30"/>
      <c r="F159" s="32"/>
      <c r="G159" s="32"/>
      <c r="H159" s="32"/>
      <c r="I159" s="33"/>
      <c r="J159" s="33"/>
      <c r="K159" s="31"/>
      <c r="L159" s="31"/>
      <c r="M159" s="30"/>
      <c r="N159" s="30">
        <f>IF(OR(A159="",K159=""),"",IF(M159="반품","",MAX(0,IF(L159&lt;&gt;"",L159,TODAY())-K159)))</f>
      </c>
      <c r="O159" s="30">
        <f>IF(OR(K159="",L159=""),"",IF(L159&lt;=K159,"예","아니오"))</f>
      </c>
      <c r="P159" s="32"/>
    </row>
    <row r="160" spans="1:16" x14ac:dyDescent="0.25">
      <c r="A160" s="26"/>
      <c r="B160" s="27"/>
      <c r="C160" s="28"/>
      <c r="D160" s="26"/>
      <c r="E160" s="26"/>
      <c r="F160" s="28"/>
      <c r="G160" s="28"/>
      <c r="H160" s="28"/>
      <c r="I160" s="29"/>
      <c r="J160" s="29"/>
      <c r="K160" s="27"/>
      <c r="L160" s="27"/>
      <c r="M160" s="26"/>
      <c r="N160" s="26">
        <f>IF(OR(A160="",K160=""),"",IF(M160="반품","",MAX(0,IF(L160&lt;&gt;"",L160,TODAY())-K160)))</f>
      </c>
      <c r="O160" s="26">
        <f>IF(OR(K160="",L160=""),"",IF(L160&lt;=K160,"예","아니오"))</f>
      </c>
      <c r="P160" s="28"/>
    </row>
    <row r="161" spans="1:16" x14ac:dyDescent="0.25">
      <c r="A161" s="30"/>
      <c r="B161" s="31"/>
      <c r="C161" s="32"/>
      <c r="D161" s="30"/>
      <c r="E161" s="30"/>
      <c r="F161" s="32"/>
      <c r="G161" s="32"/>
      <c r="H161" s="32"/>
      <c r="I161" s="33"/>
      <c r="J161" s="33"/>
      <c r="K161" s="31"/>
      <c r="L161" s="31"/>
      <c r="M161" s="30"/>
      <c r="N161" s="30">
        <f>IF(OR(A161="",K161=""),"",IF(M161="반품","",MAX(0,IF(L161&lt;&gt;"",L161,TODAY())-K161)))</f>
      </c>
      <c r="O161" s="30">
        <f>IF(OR(K161="",L161=""),"",IF(L161&lt;=K161,"예","아니오"))</f>
      </c>
      <c r="P161" s="32"/>
    </row>
    <row r="162" spans="1:16" x14ac:dyDescent="0.25">
      <c r="A162" s="26"/>
      <c r="B162" s="27"/>
      <c r="C162" s="28"/>
      <c r="D162" s="26"/>
      <c r="E162" s="26"/>
      <c r="F162" s="28"/>
      <c r="G162" s="28"/>
      <c r="H162" s="28"/>
      <c r="I162" s="29"/>
      <c r="J162" s="29"/>
      <c r="K162" s="27"/>
      <c r="L162" s="27"/>
      <c r="M162" s="26"/>
      <c r="N162" s="26">
        <f>IF(OR(A162="",K162=""),"",IF(M162="반품","",MAX(0,IF(L162&lt;&gt;"",L162,TODAY())-K162)))</f>
      </c>
      <c r="O162" s="26">
        <f>IF(OR(K162="",L162=""),"",IF(L162&lt;=K162,"예","아니오"))</f>
      </c>
      <c r="P162" s="28"/>
    </row>
    <row r="163" spans="1:16" x14ac:dyDescent="0.25">
      <c r="A163" s="30"/>
      <c r="B163" s="31"/>
      <c r="C163" s="32"/>
      <c r="D163" s="30"/>
      <c r="E163" s="30"/>
      <c r="F163" s="32"/>
      <c r="G163" s="32"/>
      <c r="H163" s="32"/>
      <c r="I163" s="33"/>
      <c r="J163" s="33"/>
      <c r="K163" s="31"/>
      <c r="L163" s="31"/>
      <c r="M163" s="30"/>
      <c r="N163" s="30">
        <f>IF(OR(A163="",K163=""),"",IF(M163="반품","",MAX(0,IF(L163&lt;&gt;"",L163,TODAY())-K163)))</f>
      </c>
      <c r="O163" s="30">
        <f>IF(OR(K163="",L163=""),"",IF(L163&lt;=K163,"예","아니오"))</f>
      </c>
      <c r="P163" s="32"/>
    </row>
    <row r="164" spans="1:16" x14ac:dyDescent="0.25">
      <c r="A164" s="26"/>
      <c r="B164" s="27"/>
      <c r="C164" s="28"/>
      <c r="D164" s="26"/>
      <c r="E164" s="26"/>
      <c r="F164" s="28"/>
      <c r="G164" s="28"/>
      <c r="H164" s="28"/>
      <c r="I164" s="29"/>
      <c r="J164" s="29"/>
      <c r="K164" s="27"/>
      <c r="L164" s="27"/>
      <c r="M164" s="26"/>
      <c r="N164" s="26">
        <f>IF(OR(A164="",K164=""),"",IF(M164="반품","",MAX(0,IF(L164&lt;&gt;"",L164,TODAY())-K164)))</f>
      </c>
      <c r="O164" s="26">
        <f>IF(OR(K164="",L164=""),"",IF(L164&lt;=K164,"예","아니오"))</f>
      </c>
      <c r="P164" s="28"/>
    </row>
    <row r="165" spans="1:16" x14ac:dyDescent="0.25">
      <c r="A165" s="30"/>
      <c r="B165" s="31"/>
      <c r="C165" s="32"/>
      <c r="D165" s="30"/>
      <c r="E165" s="30"/>
      <c r="F165" s="32"/>
      <c r="G165" s="32"/>
      <c r="H165" s="32"/>
      <c r="I165" s="33"/>
      <c r="J165" s="33"/>
      <c r="K165" s="31"/>
      <c r="L165" s="31"/>
      <c r="M165" s="30"/>
      <c r="N165" s="30">
        <f>IF(OR(A165="",K165=""),"",IF(M165="반품","",MAX(0,IF(L165&lt;&gt;"",L165,TODAY())-K165)))</f>
      </c>
      <c r="O165" s="30">
        <f>IF(OR(K165="",L165=""),"",IF(L165&lt;=K165,"예","아니오"))</f>
      </c>
      <c r="P165" s="32"/>
    </row>
    <row r="166" spans="1:16" x14ac:dyDescent="0.25">
      <c r="A166" s="26"/>
      <c r="B166" s="27"/>
      <c r="C166" s="28"/>
      <c r="D166" s="26"/>
      <c r="E166" s="26"/>
      <c r="F166" s="28"/>
      <c r="G166" s="28"/>
      <c r="H166" s="28"/>
      <c r="I166" s="29"/>
      <c r="J166" s="29"/>
      <c r="K166" s="27"/>
      <c r="L166" s="27"/>
      <c r="M166" s="26"/>
      <c r="N166" s="26">
        <f>IF(OR(A166="",K166=""),"",IF(M166="반품","",MAX(0,IF(L166&lt;&gt;"",L166,TODAY())-K166)))</f>
      </c>
      <c r="O166" s="26">
        <f>IF(OR(K166="",L166=""),"",IF(L166&lt;=K166,"예","아니오"))</f>
      </c>
      <c r="P166" s="28"/>
    </row>
    <row r="167" spans="1:16" x14ac:dyDescent="0.25">
      <c r="A167" s="30"/>
      <c r="B167" s="31"/>
      <c r="C167" s="32"/>
      <c r="D167" s="30"/>
      <c r="E167" s="30"/>
      <c r="F167" s="32"/>
      <c r="G167" s="32"/>
      <c r="H167" s="32"/>
      <c r="I167" s="33"/>
      <c r="J167" s="33"/>
      <c r="K167" s="31"/>
      <c r="L167" s="31"/>
      <c r="M167" s="30"/>
      <c r="N167" s="30">
        <f>IF(OR(A167="",K167=""),"",IF(M167="반품","",MAX(0,IF(L167&lt;&gt;"",L167,TODAY())-K167)))</f>
      </c>
      <c r="O167" s="30">
        <f>IF(OR(K167="",L167=""),"",IF(L167&lt;=K167,"예","아니오"))</f>
      </c>
      <c r="P167" s="32"/>
    </row>
    <row r="168" spans="1:16" x14ac:dyDescent="0.25">
      <c r="A168" s="26"/>
      <c r="B168" s="27"/>
      <c r="C168" s="28"/>
      <c r="D168" s="26"/>
      <c r="E168" s="26"/>
      <c r="F168" s="28"/>
      <c r="G168" s="28"/>
      <c r="H168" s="28"/>
      <c r="I168" s="29"/>
      <c r="J168" s="29"/>
      <c r="K168" s="27"/>
      <c r="L168" s="27"/>
      <c r="M168" s="26"/>
      <c r="N168" s="26">
        <f>IF(OR(A168="",K168=""),"",IF(M168="반품","",MAX(0,IF(L168&lt;&gt;"",L168,TODAY())-K168)))</f>
      </c>
      <c r="O168" s="26">
        <f>IF(OR(K168="",L168=""),"",IF(L168&lt;=K168,"예","아니오"))</f>
      </c>
      <c r="P168" s="28"/>
    </row>
    <row r="169" spans="1:16" x14ac:dyDescent="0.25">
      <c r="A169" s="30"/>
      <c r="B169" s="31"/>
      <c r="C169" s="32"/>
      <c r="D169" s="30"/>
      <c r="E169" s="30"/>
      <c r="F169" s="32"/>
      <c r="G169" s="32"/>
      <c r="H169" s="32"/>
      <c r="I169" s="33"/>
      <c r="J169" s="33"/>
      <c r="K169" s="31"/>
      <c r="L169" s="31"/>
      <c r="M169" s="30"/>
      <c r="N169" s="30">
        <f>IF(OR(A169="",K169=""),"",IF(M169="반품","",MAX(0,IF(L169&lt;&gt;"",L169,TODAY())-K169)))</f>
      </c>
      <c r="O169" s="30">
        <f>IF(OR(K169="",L169=""),"",IF(L169&lt;=K169,"예","아니오"))</f>
      </c>
      <c r="P169" s="32"/>
    </row>
    <row r="170" spans="1:16" x14ac:dyDescent="0.25">
      <c r="A170" s="26"/>
      <c r="B170" s="27"/>
      <c r="C170" s="28"/>
      <c r="D170" s="26"/>
      <c r="E170" s="26"/>
      <c r="F170" s="28"/>
      <c r="G170" s="28"/>
      <c r="H170" s="28"/>
      <c r="I170" s="29"/>
      <c r="J170" s="29"/>
      <c r="K170" s="27"/>
      <c r="L170" s="27"/>
      <c r="M170" s="26"/>
      <c r="N170" s="26">
        <f>IF(OR(A170="",K170=""),"",IF(M170="반품","",MAX(0,IF(L170&lt;&gt;"",L170,TODAY())-K170)))</f>
      </c>
      <c r="O170" s="26">
        <f>IF(OR(K170="",L170=""),"",IF(L170&lt;=K170,"예","아니오"))</f>
      </c>
      <c r="P170" s="28"/>
    </row>
    <row r="171" spans="1:16" x14ac:dyDescent="0.25">
      <c r="A171" s="30"/>
      <c r="B171" s="31"/>
      <c r="C171" s="32"/>
      <c r="D171" s="30"/>
      <c r="E171" s="30"/>
      <c r="F171" s="32"/>
      <c r="G171" s="32"/>
      <c r="H171" s="32"/>
      <c r="I171" s="33"/>
      <c r="J171" s="33"/>
      <c r="K171" s="31"/>
      <c r="L171" s="31"/>
      <c r="M171" s="30"/>
      <c r="N171" s="30">
        <f>IF(OR(A171="",K171=""),"",IF(M171="반품","",MAX(0,IF(L171&lt;&gt;"",L171,TODAY())-K171)))</f>
      </c>
      <c r="O171" s="30">
        <f>IF(OR(K171="",L171=""),"",IF(L171&lt;=K171,"예","아니오"))</f>
      </c>
      <c r="P171" s="32"/>
    </row>
    <row r="172" spans="1:16" x14ac:dyDescent="0.25">
      <c r="A172" s="26"/>
      <c r="B172" s="27"/>
      <c r="C172" s="28"/>
      <c r="D172" s="26"/>
      <c r="E172" s="26"/>
      <c r="F172" s="28"/>
      <c r="G172" s="28"/>
      <c r="H172" s="28"/>
      <c r="I172" s="29"/>
      <c r="J172" s="29"/>
      <c r="K172" s="27"/>
      <c r="L172" s="27"/>
      <c r="M172" s="26"/>
      <c r="N172" s="26">
        <f>IF(OR(A172="",K172=""),"",IF(M172="반품","",MAX(0,IF(L172&lt;&gt;"",L172,TODAY())-K172)))</f>
      </c>
      <c r="O172" s="26">
        <f>IF(OR(K172="",L172=""),"",IF(L172&lt;=K172,"예","아니오"))</f>
      </c>
      <c r="P172" s="28"/>
    </row>
    <row r="173" spans="1:16" x14ac:dyDescent="0.25">
      <c r="A173" s="30"/>
      <c r="B173" s="31"/>
      <c r="C173" s="32"/>
      <c r="D173" s="30"/>
      <c r="E173" s="30"/>
      <c r="F173" s="32"/>
      <c r="G173" s="32"/>
      <c r="H173" s="32"/>
      <c r="I173" s="33"/>
      <c r="J173" s="33"/>
      <c r="K173" s="31"/>
      <c r="L173" s="31"/>
      <c r="M173" s="30"/>
      <c r="N173" s="30">
        <f>IF(OR(A173="",K173=""),"",IF(M173="반품","",MAX(0,IF(L173&lt;&gt;"",L173,TODAY())-K173)))</f>
      </c>
      <c r="O173" s="30">
        <f>IF(OR(K173="",L173=""),"",IF(L173&lt;=K173,"예","아니오"))</f>
      </c>
      <c r="P173" s="32"/>
    </row>
    <row r="174" spans="1:16" x14ac:dyDescent="0.25">
      <c r="A174" s="26"/>
      <c r="B174" s="27"/>
      <c r="C174" s="28"/>
      <c r="D174" s="26"/>
      <c r="E174" s="26"/>
      <c r="F174" s="28"/>
      <c r="G174" s="28"/>
      <c r="H174" s="28"/>
      <c r="I174" s="29"/>
      <c r="J174" s="29"/>
      <c r="K174" s="27"/>
      <c r="L174" s="27"/>
      <c r="M174" s="26"/>
      <c r="N174" s="26">
        <f>IF(OR(A174="",K174=""),"",IF(M174="반품","",MAX(0,IF(L174&lt;&gt;"",L174,TODAY())-K174)))</f>
      </c>
      <c r="O174" s="26">
        <f>IF(OR(K174="",L174=""),"",IF(L174&lt;=K174,"예","아니오"))</f>
      </c>
      <c r="P174" s="28"/>
    </row>
    <row r="175" spans="1:16" x14ac:dyDescent="0.25">
      <c r="A175" s="30"/>
      <c r="B175" s="31"/>
      <c r="C175" s="32"/>
      <c r="D175" s="30"/>
      <c r="E175" s="30"/>
      <c r="F175" s="32"/>
      <c r="G175" s="32"/>
      <c r="H175" s="32"/>
      <c r="I175" s="33"/>
      <c r="J175" s="33"/>
      <c r="K175" s="31"/>
      <c r="L175" s="31"/>
      <c r="M175" s="30"/>
      <c r="N175" s="30">
        <f>IF(OR(A175="",K175=""),"",IF(M175="반품","",MAX(0,IF(L175&lt;&gt;"",L175,TODAY())-K175)))</f>
      </c>
      <c r="O175" s="30">
        <f>IF(OR(K175="",L175=""),"",IF(L175&lt;=K175,"예","아니오"))</f>
      </c>
      <c r="P175" s="32"/>
    </row>
    <row r="176" spans="1:16" x14ac:dyDescent="0.25">
      <c r="A176" s="26"/>
      <c r="B176" s="27"/>
      <c r="C176" s="28"/>
      <c r="D176" s="26"/>
      <c r="E176" s="26"/>
      <c r="F176" s="28"/>
      <c r="G176" s="28"/>
      <c r="H176" s="28"/>
      <c r="I176" s="29"/>
      <c r="J176" s="29"/>
      <c r="K176" s="27"/>
      <c r="L176" s="27"/>
      <c r="M176" s="26"/>
      <c r="N176" s="26">
        <f>IF(OR(A176="",K176=""),"",IF(M176="반품","",MAX(0,IF(L176&lt;&gt;"",L176,TODAY())-K176)))</f>
      </c>
      <c r="O176" s="26">
        <f>IF(OR(K176="",L176=""),"",IF(L176&lt;=K176,"예","아니오"))</f>
      </c>
      <c r="P176" s="28"/>
    </row>
    <row r="177" spans="1:16" x14ac:dyDescent="0.25">
      <c r="A177" s="30"/>
      <c r="B177" s="31"/>
      <c r="C177" s="32"/>
      <c r="D177" s="30"/>
      <c r="E177" s="30"/>
      <c r="F177" s="32"/>
      <c r="G177" s="32"/>
      <c r="H177" s="32"/>
      <c r="I177" s="33"/>
      <c r="J177" s="33"/>
      <c r="K177" s="31"/>
      <c r="L177" s="31"/>
      <c r="M177" s="30"/>
      <c r="N177" s="30">
        <f>IF(OR(A177="",K177=""),"",IF(M177="반품","",MAX(0,IF(L177&lt;&gt;"",L177,TODAY())-K177)))</f>
      </c>
      <c r="O177" s="30">
        <f>IF(OR(K177="",L177=""),"",IF(L177&lt;=K177,"예","아니오"))</f>
      </c>
      <c r="P177" s="32"/>
    </row>
    <row r="178" spans="1:16" x14ac:dyDescent="0.25">
      <c r="A178" s="26"/>
      <c r="B178" s="27"/>
      <c r="C178" s="28"/>
      <c r="D178" s="26"/>
      <c r="E178" s="26"/>
      <c r="F178" s="28"/>
      <c r="G178" s="28"/>
      <c r="H178" s="28"/>
      <c r="I178" s="29"/>
      <c r="J178" s="29"/>
      <c r="K178" s="27"/>
      <c r="L178" s="27"/>
      <c r="M178" s="26"/>
      <c r="N178" s="26">
        <f>IF(OR(A178="",K178=""),"",IF(M178="반품","",MAX(0,IF(L178&lt;&gt;"",L178,TODAY())-K178)))</f>
      </c>
      <c r="O178" s="26">
        <f>IF(OR(K178="",L178=""),"",IF(L178&lt;=K178,"예","아니오"))</f>
      </c>
      <c r="P178" s="28"/>
    </row>
    <row r="179" spans="1:16" x14ac:dyDescent="0.25">
      <c r="A179" s="30"/>
      <c r="B179" s="31"/>
      <c r="C179" s="32"/>
      <c r="D179" s="30"/>
      <c r="E179" s="30"/>
      <c r="F179" s="32"/>
      <c r="G179" s="32"/>
      <c r="H179" s="32"/>
      <c r="I179" s="33"/>
      <c r="J179" s="33"/>
      <c r="K179" s="31"/>
      <c r="L179" s="31"/>
      <c r="M179" s="30"/>
      <c r="N179" s="30">
        <f>IF(OR(A179="",K179=""),"",IF(M179="반품","",MAX(0,IF(L179&lt;&gt;"",L179,TODAY())-K179)))</f>
      </c>
      <c r="O179" s="30">
        <f>IF(OR(K179="",L179=""),"",IF(L179&lt;=K179,"예","아니오"))</f>
      </c>
      <c r="P179" s="32"/>
    </row>
    <row r="180" spans="1:16" x14ac:dyDescent="0.25">
      <c r="A180" s="26"/>
      <c r="B180" s="27"/>
      <c r="C180" s="28"/>
      <c r="D180" s="26"/>
      <c r="E180" s="26"/>
      <c r="F180" s="28"/>
      <c r="G180" s="28"/>
      <c r="H180" s="28"/>
      <c r="I180" s="29"/>
      <c r="J180" s="29"/>
      <c r="K180" s="27"/>
      <c r="L180" s="27"/>
      <c r="M180" s="26"/>
      <c r="N180" s="26">
        <f>IF(OR(A180="",K180=""),"",IF(M180="반품","",MAX(0,IF(L180&lt;&gt;"",L180,TODAY())-K180)))</f>
      </c>
      <c r="O180" s="26">
        <f>IF(OR(K180="",L180=""),"",IF(L180&lt;=K180,"예","아니오"))</f>
      </c>
      <c r="P180" s="28"/>
    </row>
    <row r="181" spans="1:16" x14ac:dyDescent="0.25">
      <c r="A181" s="30"/>
      <c r="B181" s="31"/>
      <c r="C181" s="32"/>
      <c r="D181" s="30"/>
      <c r="E181" s="30"/>
      <c r="F181" s="32"/>
      <c r="G181" s="32"/>
      <c r="H181" s="32"/>
      <c r="I181" s="33"/>
      <c r="J181" s="33"/>
      <c r="K181" s="31"/>
      <c r="L181" s="31"/>
      <c r="M181" s="30"/>
      <c r="N181" s="30">
        <f>IF(OR(A181="",K181=""),"",IF(M181="반품","",MAX(0,IF(L181&lt;&gt;"",L181,TODAY())-K181)))</f>
      </c>
      <c r="O181" s="30">
        <f>IF(OR(K181="",L181=""),"",IF(L181&lt;=K181,"예","아니오"))</f>
      </c>
      <c r="P181" s="32"/>
    </row>
    <row r="182" spans="1:16" x14ac:dyDescent="0.25">
      <c r="A182" s="26"/>
      <c r="B182" s="27"/>
      <c r="C182" s="28"/>
      <c r="D182" s="26"/>
      <c r="E182" s="26"/>
      <c r="F182" s="28"/>
      <c r="G182" s="28"/>
      <c r="H182" s="28"/>
      <c r="I182" s="29"/>
      <c r="J182" s="29"/>
      <c r="K182" s="27"/>
      <c r="L182" s="27"/>
      <c r="M182" s="26"/>
      <c r="N182" s="26">
        <f>IF(OR(A182="",K182=""),"",IF(M182="반품","",MAX(0,IF(L182&lt;&gt;"",L182,TODAY())-K182)))</f>
      </c>
      <c r="O182" s="26">
        <f>IF(OR(K182="",L182=""),"",IF(L182&lt;=K182,"예","아니오"))</f>
      </c>
      <c r="P182" s="28"/>
    </row>
    <row r="183" spans="1:16" x14ac:dyDescent="0.25">
      <c r="A183" s="30"/>
      <c r="B183" s="31"/>
      <c r="C183" s="32"/>
      <c r="D183" s="30"/>
      <c r="E183" s="30"/>
      <c r="F183" s="32"/>
      <c r="G183" s="32"/>
      <c r="H183" s="32"/>
      <c r="I183" s="33"/>
      <c r="J183" s="33"/>
      <c r="K183" s="31"/>
      <c r="L183" s="31"/>
      <c r="M183" s="30"/>
      <c r="N183" s="30">
        <f>IF(OR(A183="",K183=""),"",IF(M183="반품","",MAX(0,IF(L183&lt;&gt;"",L183,TODAY())-K183)))</f>
      </c>
      <c r="O183" s="30">
        <f>IF(OR(K183="",L183=""),"",IF(L183&lt;=K183,"예","아니오"))</f>
      </c>
      <c r="P183" s="32"/>
    </row>
    <row r="184" spans="1:16" x14ac:dyDescent="0.25">
      <c r="A184" s="26"/>
      <c r="B184" s="27"/>
      <c r="C184" s="28"/>
      <c r="D184" s="26"/>
      <c r="E184" s="26"/>
      <c r="F184" s="28"/>
      <c r="G184" s="28"/>
      <c r="H184" s="28"/>
      <c r="I184" s="29"/>
      <c r="J184" s="29"/>
      <c r="K184" s="27"/>
      <c r="L184" s="27"/>
      <c r="M184" s="26"/>
      <c r="N184" s="26">
        <f>IF(OR(A184="",K184=""),"",IF(M184="반품","",MAX(0,IF(L184&lt;&gt;"",L184,TODAY())-K184)))</f>
      </c>
      <c r="O184" s="26">
        <f>IF(OR(K184="",L184=""),"",IF(L184&lt;=K184,"예","아니오"))</f>
      </c>
      <c r="P184" s="28"/>
    </row>
    <row r="185" spans="1:16" x14ac:dyDescent="0.25">
      <c r="A185" s="30"/>
      <c r="B185" s="31"/>
      <c r="C185" s="32"/>
      <c r="D185" s="30"/>
      <c r="E185" s="30"/>
      <c r="F185" s="32"/>
      <c r="G185" s="32"/>
      <c r="H185" s="32"/>
      <c r="I185" s="33"/>
      <c r="J185" s="33"/>
      <c r="K185" s="31"/>
      <c r="L185" s="31"/>
      <c r="M185" s="30"/>
      <c r="N185" s="30">
        <f>IF(OR(A185="",K185=""),"",IF(M185="반품","",MAX(0,IF(L185&lt;&gt;"",L185,TODAY())-K185)))</f>
      </c>
      <c r="O185" s="30">
        <f>IF(OR(K185="",L185=""),"",IF(L185&lt;=K185,"예","아니오"))</f>
      </c>
      <c r="P185" s="32"/>
    </row>
    <row r="186" spans="1:16" x14ac:dyDescent="0.25">
      <c r="A186" s="26"/>
      <c r="B186" s="27"/>
      <c r="C186" s="28"/>
      <c r="D186" s="26"/>
      <c r="E186" s="26"/>
      <c r="F186" s="28"/>
      <c r="G186" s="28"/>
      <c r="H186" s="28"/>
      <c r="I186" s="29"/>
      <c r="J186" s="29"/>
      <c r="K186" s="27"/>
      <c r="L186" s="27"/>
      <c r="M186" s="26"/>
      <c r="N186" s="26">
        <f>IF(OR(A186="",K186=""),"",IF(M186="반품","",MAX(0,IF(L186&lt;&gt;"",L186,TODAY())-K186)))</f>
      </c>
      <c r="O186" s="26">
        <f>IF(OR(K186="",L186=""),"",IF(L186&lt;=K186,"예","아니오"))</f>
      </c>
      <c r="P186" s="28"/>
    </row>
    <row r="187" spans="1:16" x14ac:dyDescent="0.25">
      <c r="A187" s="30"/>
      <c r="B187" s="31"/>
      <c r="C187" s="32"/>
      <c r="D187" s="30"/>
      <c r="E187" s="30"/>
      <c r="F187" s="32"/>
      <c r="G187" s="32"/>
      <c r="H187" s="32"/>
      <c r="I187" s="33"/>
      <c r="J187" s="33"/>
      <c r="K187" s="31"/>
      <c r="L187" s="31"/>
      <c r="M187" s="30"/>
      <c r="N187" s="30">
        <f>IF(OR(A187="",K187=""),"",IF(M187="반품","",MAX(0,IF(L187&lt;&gt;"",L187,TODAY())-K187)))</f>
      </c>
      <c r="O187" s="30">
        <f>IF(OR(K187="",L187=""),"",IF(L187&lt;=K187,"예","아니오"))</f>
      </c>
      <c r="P187" s="32"/>
    </row>
    <row r="188" spans="1:16" x14ac:dyDescent="0.25">
      <c r="A188" s="26"/>
      <c r="B188" s="27"/>
      <c r="C188" s="28"/>
      <c r="D188" s="26"/>
      <c r="E188" s="26"/>
      <c r="F188" s="28"/>
      <c r="G188" s="28"/>
      <c r="H188" s="28"/>
      <c r="I188" s="29"/>
      <c r="J188" s="29"/>
      <c r="K188" s="27"/>
      <c r="L188" s="27"/>
      <c r="M188" s="26"/>
      <c r="N188" s="26">
        <f>IF(OR(A188="",K188=""),"",IF(M188="반품","",MAX(0,IF(L188&lt;&gt;"",L188,TODAY())-K188)))</f>
      </c>
      <c r="O188" s="26">
        <f>IF(OR(K188="",L188=""),"",IF(L188&lt;=K188,"예","아니오"))</f>
      </c>
      <c r="P188" s="28"/>
    </row>
    <row r="189" spans="1:16" x14ac:dyDescent="0.25">
      <c r="A189" s="30"/>
      <c r="B189" s="31"/>
      <c r="C189" s="32"/>
      <c r="D189" s="30"/>
      <c r="E189" s="30"/>
      <c r="F189" s="32"/>
      <c r="G189" s="32"/>
      <c r="H189" s="32"/>
      <c r="I189" s="33"/>
      <c r="J189" s="33"/>
      <c r="K189" s="31"/>
      <c r="L189" s="31"/>
      <c r="M189" s="30"/>
      <c r="N189" s="30">
        <f>IF(OR(A189="",K189=""),"",IF(M189="반품","",MAX(0,IF(L189&lt;&gt;"",L189,TODAY())-K189)))</f>
      </c>
      <c r="O189" s="30">
        <f>IF(OR(K189="",L189=""),"",IF(L189&lt;=K189,"예","아니오"))</f>
      </c>
      <c r="P189" s="32"/>
    </row>
    <row r="190" spans="1:16" x14ac:dyDescent="0.25">
      <c r="A190" s="26"/>
      <c r="B190" s="27"/>
      <c r="C190" s="28"/>
      <c r="D190" s="26"/>
      <c r="E190" s="26"/>
      <c r="F190" s="28"/>
      <c r="G190" s="28"/>
      <c r="H190" s="28"/>
      <c r="I190" s="29"/>
      <c r="J190" s="29"/>
      <c r="K190" s="27"/>
      <c r="L190" s="27"/>
      <c r="M190" s="26"/>
      <c r="N190" s="26">
        <f>IF(OR(A190="",K190=""),"",IF(M190="반품","",MAX(0,IF(L190&lt;&gt;"",L190,TODAY())-K190)))</f>
      </c>
      <c r="O190" s="26">
        <f>IF(OR(K190="",L190=""),"",IF(L190&lt;=K190,"예","아니오"))</f>
      </c>
      <c r="P190" s="28"/>
    </row>
    <row r="191" spans="1:16" x14ac:dyDescent="0.25">
      <c r="A191" s="30"/>
      <c r="B191" s="31"/>
      <c r="C191" s="32"/>
      <c r="D191" s="30"/>
      <c r="E191" s="30"/>
      <c r="F191" s="32"/>
      <c r="G191" s="32"/>
      <c r="H191" s="32"/>
      <c r="I191" s="33"/>
      <c r="J191" s="33"/>
      <c r="K191" s="31"/>
      <c r="L191" s="31"/>
      <c r="M191" s="30"/>
      <c r="N191" s="30">
        <f>IF(OR(A191="",K191=""),"",IF(M191="반품","",MAX(0,IF(L191&lt;&gt;"",L191,TODAY())-K191)))</f>
      </c>
      <c r="O191" s="30">
        <f>IF(OR(K191="",L191=""),"",IF(L191&lt;=K191,"예","아니오"))</f>
      </c>
      <c r="P191" s="32"/>
    </row>
    <row r="192" spans="1:16" x14ac:dyDescent="0.25">
      <c r="A192" s="26"/>
      <c r="B192" s="27"/>
      <c r="C192" s="28"/>
      <c r="D192" s="26"/>
      <c r="E192" s="26"/>
      <c r="F192" s="28"/>
      <c r="G192" s="28"/>
      <c r="H192" s="28"/>
      <c r="I192" s="29"/>
      <c r="J192" s="29"/>
      <c r="K192" s="27"/>
      <c r="L192" s="27"/>
      <c r="M192" s="26"/>
      <c r="N192" s="26">
        <f>IF(OR(A192="",K192=""),"",IF(M192="반품","",MAX(0,IF(L192&lt;&gt;"",L192,TODAY())-K192)))</f>
      </c>
      <c r="O192" s="26">
        <f>IF(OR(K192="",L192=""),"",IF(L192&lt;=K192,"예","아니오"))</f>
      </c>
      <c r="P192" s="28"/>
    </row>
    <row r="193" spans="1:16" x14ac:dyDescent="0.25">
      <c r="A193" s="30"/>
      <c r="B193" s="31"/>
      <c r="C193" s="32"/>
      <c r="D193" s="30"/>
      <c r="E193" s="30"/>
      <c r="F193" s="32"/>
      <c r="G193" s="32"/>
      <c r="H193" s="32"/>
      <c r="I193" s="33"/>
      <c r="J193" s="33"/>
      <c r="K193" s="31"/>
      <c r="L193" s="31"/>
      <c r="M193" s="30"/>
      <c r="N193" s="30">
        <f>IF(OR(A193="",K193=""),"",IF(M193="반품","",MAX(0,IF(L193&lt;&gt;"",L193,TODAY())-K193)))</f>
      </c>
      <c r="O193" s="30">
        <f>IF(OR(K193="",L193=""),"",IF(L193&lt;=K193,"예","아니오"))</f>
      </c>
      <c r="P193" s="32"/>
    </row>
    <row r="194" spans="1:16" x14ac:dyDescent="0.25">
      <c r="A194" s="26"/>
      <c r="B194" s="27"/>
      <c r="C194" s="28"/>
      <c r="D194" s="26"/>
      <c r="E194" s="26"/>
      <c r="F194" s="28"/>
      <c r="G194" s="28"/>
      <c r="H194" s="28"/>
      <c r="I194" s="29"/>
      <c r="J194" s="29"/>
      <c r="K194" s="27"/>
      <c r="L194" s="27"/>
      <c r="M194" s="26"/>
      <c r="N194" s="26">
        <f>IF(OR(A194="",K194=""),"",IF(M194="반품","",MAX(0,IF(L194&lt;&gt;"",L194,TODAY())-K194)))</f>
      </c>
      <c r="O194" s="26">
        <f>IF(OR(K194="",L194=""),"",IF(L194&lt;=K194,"예","아니오"))</f>
      </c>
      <c r="P194" s="28"/>
    </row>
    <row r="195" spans="1:16" x14ac:dyDescent="0.25">
      <c r="A195" s="30"/>
      <c r="B195" s="31"/>
      <c r="C195" s="32"/>
      <c r="D195" s="30"/>
      <c r="E195" s="30"/>
      <c r="F195" s="32"/>
      <c r="G195" s="32"/>
      <c r="H195" s="32"/>
      <c r="I195" s="33"/>
      <c r="J195" s="33"/>
      <c r="K195" s="31"/>
      <c r="L195" s="31"/>
      <c r="M195" s="30"/>
      <c r="N195" s="30">
        <f>IF(OR(A195="",K195=""),"",IF(M195="반품","",MAX(0,IF(L195&lt;&gt;"",L195,TODAY())-K195)))</f>
      </c>
      <c r="O195" s="30">
        <f>IF(OR(K195="",L195=""),"",IF(L195&lt;=K195,"예","아니오"))</f>
      </c>
      <c r="P195" s="32"/>
    </row>
    <row r="196" spans="1:16" x14ac:dyDescent="0.25">
      <c r="A196" s="26"/>
      <c r="B196" s="27"/>
      <c r="C196" s="28"/>
      <c r="D196" s="26"/>
      <c r="E196" s="26"/>
      <c r="F196" s="28"/>
      <c r="G196" s="28"/>
      <c r="H196" s="28"/>
      <c r="I196" s="29"/>
      <c r="J196" s="29"/>
      <c r="K196" s="27"/>
      <c r="L196" s="27"/>
      <c r="M196" s="26"/>
      <c r="N196" s="26">
        <f>IF(OR(A196="",K196=""),"",IF(M196="반품","",MAX(0,IF(L196&lt;&gt;"",L196,TODAY())-K196)))</f>
      </c>
      <c r="O196" s="26">
        <f>IF(OR(K196="",L196=""),"",IF(L196&lt;=K196,"예","아니오"))</f>
      </c>
      <c r="P196" s="28"/>
    </row>
    <row r="197" spans="1:16" x14ac:dyDescent="0.25">
      <c r="A197" s="30"/>
      <c r="B197" s="31"/>
      <c r="C197" s="32"/>
      <c r="D197" s="30"/>
      <c r="E197" s="30"/>
      <c r="F197" s="32"/>
      <c r="G197" s="32"/>
      <c r="H197" s="32"/>
      <c r="I197" s="33"/>
      <c r="J197" s="33"/>
      <c r="K197" s="31"/>
      <c r="L197" s="31"/>
      <c r="M197" s="30"/>
      <c r="N197" s="30">
        <f>IF(OR(A197="",K197=""),"",IF(M197="반품","",MAX(0,IF(L197&lt;&gt;"",L197,TODAY())-K197)))</f>
      </c>
      <c r="O197" s="30">
        <f>IF(OR(K197="",L197=""),"",IF(L197&lt;=K197,"예","아니오"))</f>
      </c>
      <c r="P197" s="32"/>
    </row>
    <row r="198" spans="1:16" x14ac:dyDescent="0.25">
      <c r="A198" s="26"/>
      <c r="B198" s="27"/>
      <c r="C198" s="28"/>
      <c r="D198" s="26"/>
      <c r="E198" s="26"/>
      <c r="F198" s="28"/>
      <c r="G198" s="28"/>
      <c r="H198" s="28"/>
      <c r="I198" s="29"/>
      <c r="J198" s="29"/>
      <c r="K198" s="27"/>
      <c r="L198" s="27"/>
      <c r="M198" s="26"/>
      <c r="N198" s="26">
        <f>IF(OR(A198="",K198=""),"",IF(M198="반품","",MAX(0,IF(L198&lt;&gt;"",L198,TODAY())-K198)))</f>
      </c>
      <c r="O198" s="26">
        <f>IF(OR(K198="",L198=""),"",IF(L198&lt;=K198,"예","아니오"))</f>
      </c>
      <c r="P198" s="28"/>
    </row>
    <row r="199" spans="1:16" x14ac:dyDescent="0.25">
      <c r="A199" s="30"/>
      <c r="B199" s="31"/>
      <c r="C199" s="32"/>
      <c r="D199" s="30"/>
      <c r="E199" s="30"/>
      <c r="F199" s="32"/>
      <c r="G199" s="32"/>
      <c r="H199" s="32"/>
      <c r="I199" s="33"/>
      <c r="J199" s="33"/>
      <c r="K199" s="31"/>
      <c r="L199" s="31"/>
      <c r="M199" s="30"/>
      <c r="N199" s="30">
        <f>IF(OR(A199="",K199=""),"",IF(M199="반품","",MAX(0,IF(L199&lt;&gt;"",L199,TODAY())-K199)))</f>
      </c>
      <c r="O199" s="30">
        <f>IF(OR(K199="",L199=""),"",IF(L199&lt;=K199,"예","아니오"))</f>
      </c>
      <c r="P199" s="32"/>
    </row>
    <row r="200" spans="1:16" x14ac:dyDescent="0.25">
      <c r="A200" s="26"/>
      <c r="B200" s="27"/>
      <c r="C200" s="28"/>
      <c r="D200" s="26"/>
      <c r="E200" s="26"/>
      <c r="F200" s="28"/>
      <c r="G200" s="28"/>
      <c r="H200" s="28"/>
      <c r="I200" s="29"/>
      <c r="J200" s="29"/>
      <c r="K200" s="27"/>
      <c r="L200" s="27"/>
      <c r="M200" s="26"/>
      <c r="N200" s="26">
        <f>IF(OR(A200="",K200=""),"",IF(M200="반품","",MAX(0,IF(L200&lt;&gt;"",L200,TODAY())-K200)))</f>
      </c>
      <c r="O200" s="26">
        <f>IF(OR(K200="",L200=""),"",IF(L200&lt;=K200,"예","아니오"))</f>
      </c>
      <c r="P200" s="28"/>
    </row>
    <row r="201" spans="1:16" x14ac:dyDescent="0.25">
      <c r="A201" s="30"/>
      <c r="B201" s="31"/>
      <c r="C201" s="32"/>
      <c r="D201" s="30"/>
      <c r="E201" s="30"/>
      <c r="F201" s="32"/>
      <c r="G201" s="32"/>
      <c r="H201" s="32"/>
      <c r="I201" s="33"/>
      <c r="J201" s="33"/>
      <c r="K201" s="31"/>
      <c r="L201" s="31"/>
      <c r="M201" s="30"/>
      <c r="N201" s="30">
        <f>IF(OR(A201="",K201=""),"",IF(M201="반품","",MAX(0,IF(L201&lt;&gt;"",L201,TODAY())-K201)))</f>
      </c>
      <c r="O201" s="30">
        <f>IF(OR(K201="",L201=""),"",IF(L201&lt;=K201,"예","아니오"))</f>
      </c>
      <c r="P201" s="32"/>
    </row>
    <row r="202" spans="1:16" x14ac:dyDescent="0.25">
      <c r="A202" s="26"/>
      <c r="B202" s="27"/>
      <c r="C202" s="28"/>
      <c r="D202" s="26"/>
      <c r="E202" s="26"/>
      <c r="F202" s="28"/>
      <c r="G202" s="28"/>
      <c r="H202" s="28"/>
      <c r="I202" s="29"/>
      <c r="J202" s="29"/>
      <c r="K202" s="27"/>
      <c r="L202" s="27"/>
      <c r="M202" s="26"/>
      <c r="N202" s="26">
        <f>IF(OR(A202="",K202=""),"",IF(M202="반품","",MAX(0,IF(L202&lt;&gt;"",L202,TODAY())-K202)))</f>
      </c>
      <c r="O202" s="26">
        <f>IF(OR(K202="",L202=""),"",IF(L202&lt;=K202,"예","아니오"))</f>
      </c>
      <c r="P202" s="28"/>
    </row>
    <row r="203" spans="1:16" x14ac:dyDescent="0.25">
      <c r="A203" s="30"/>
      <c r="B203" s="31"/>
      <c r="C203" s="32"/>
      <c r="D203" s="30"/>
      <c r="E203" s="30"/>
      <c r="F203" s="32"/>
      <c r="G203" s="32"/>
      <c r="H203" s="32"/>
      <c r="I203" s="33"/>
      <c r="J203" s="33"/>
      <c r="K203" s="31"/>
      <c r="L203" s="31"/>
      <c r="M203" s="30"/>
      <c r="N203" s="30">
        <f>IF(OR(A203="",K203=""),"",IF(M203="반품","",MAX(0,IF(L203&lt;&gt;"",L203,TODAY())-K203)))</f>
      </c>
      <c r="O203" s="30">
        <f>IF(OR(K203="",L203=""),"",IF(L203&lt;=K203,"예","아니오"))</f>
      </c>
      <c r="P203" s="32"/>
    </row>
    <row r="204" spans="1:16" x14ac:dyDescent="0.25">
      <c r="A204" s="26"/>
      <c r="B204" s="27"/>
      <c r="C204" s="28"/>
      <c r="D204" s="26"/>
      <c r="E204" s="26"/>
      <c r="F204" s="28"/>
      <c r="G204" s="28"/>
      <c r="H204" s="28"/>
      <c r="I204" s="29"/>
      <c r="J204" s="29"/>
      <c r="K204" s="27"/>
      <c r="L204" s="27"/>
      <c r="M204" s="26"/>
      <c r="N204" s="26">
        <f>IF(OR(A204="",K204=""),"",IF(M204="반품","",MAX(0,IF(L204&lt;&gt;"",L204,TODAY())-K204)))</f>
      </c>
      <c r="O204" s="26">
        <f>IF(OR(K204="",L204=""),"",IF(L204&lt;=K204,"예","아니오"))</f>
      </c>
      <c r="P204" s="28"/>
    </row>
    <row r="205" spans="1:16" x14ac:dyDescent="0.25">
      <c r="A205" s="30"/>
      <c r="B205" s="31"/>
      <c r="C205" s="32"/>
      <c r="D205" s="30"/>
      <c r="E205" s="30"/>
      <c r="F205" s="32"/>
      <c r="G205" s="32"/>
      <c r="H205" s="32"/>
      <c r="I205" s="33"/>
      <c r="J205" s="33"/>
      <c r="K205" s="31"/>
      <c r="L205" s="31"/>
      <c r="M205" s="30"/>
      <c r="N205" s="30">
        <f>IF(OR(A205="",K205=""),"",IF(M205="반품","",MAX(0,IF(L205&lt;&gt;"",L205,TODAY())-K205)))</f>
      </c>
      <c r="O205" s="30">
        <f>IF(OR(K205="",L205=""),"",IF(L205&lt;=K205,"예","아니오"))</f>
      </c>
      <c r="P205" s="32"/>
    </row>
    <row r="206" spans="1:16" x14ac:dyDescent="0.25">
      <c r="A206" s="26"/>
      <c r="B206" s="27"/>
      <c r="C206" s="28"/>
      <c r="D206" s="26"/>
      <c r="E206" s="26"/>
      <c r="F206" s="28"/>
      <c r="G206" s="28"/>
      <c r="H206" s="28"/>
      <c r="I206" s="29"/>
      <c r="J206" s="29"/>
      <c r="K206" s="27"/>
      <c r="L206" s="27"/>
      <c r="M206" s="26"/>
      <c r="N206" s="26">
        <f>IF(OR(A206="",K206=""),"",IF(M206="반품","",MAX(0,IF(L206&lt;&gt;"",L206,TODAY())-K206)))</f>
      </c>
      <c r="O206" s="26">
        <f>IF(OR(K206="",L206=""),"",IF(L206&lt;=K206,"예","아니오"))</f>
      </c>
      <c r="P206" s="28"/>
    </row>
    <row r="207" spans="1:16" x14ac:dyDescent="0.25">
      <c r="A207" s="30"/>
      <c r="B207" s="31"/>
      <c r="C207" s="32"/>
      <c r="D207" s="30"/>
      <c r="E207" s="30"/>
      <c r="F207" s="32"/>
      <c r="G207" s="32"/>
      <c r="H207" s="32"/>
      <c r="I207" s="33"/>
      <c r="J207" s="33"/>
      <c r="K207" s="31"/>
      <c r="L207" s="31"/>
      <c r="M207" s="30"/>
      <c r="N207" s="30">
        <f>IF(OR(A207="",K207=""),"",IF(M207="반품","",MAX(0,IF(L207&lt;&gt;"",L207,TODAY())-K207)))</f>
      </c>
      <c r="O207" s="30">
        <f>IF(OR(K207="",L207=""),"",IF(L207&lt;=K207,"예","아니오"))</f>
      </c>
      <c r="P207" s="32"/>
    </row>
    <row r="208" spans="1:16" x14ac:dyDescent="0.25">
      <c r="A208" s="26"/>
      <c r="B208" s="27"/>
      <c r="C208" s="28"/>
      <c r="D208" s="26"/>
      <c r="E208" s="26"/>
      <c r="F208" s="28"/>
      <c r="G208" s="28"/>
      <c r="H208" s="28"/>
      <c r="I208" s="29"/>
      <c r="J208" s="29"/>
      <c r="K208" s="27"/>
      <c r="L208" s="27"/>
      <c r="M208" s="26"/>
      <c r="N208" s="26">
        <f>IF(OR(A208="",K208=""),"",IF(M208="반품","",MAX(0,IF(L208&lt;&gt;"",L208,TODAY())-K208)))</f>
      </c>
      <c r="O208" s="26">
        <f>IF(OR(K208="",L208=""),"",IF(L208&lt;=K208,"예","아니오"))</f>
      </c>
      <c r="P208" s="28"/>
    </row>
    <row r="209" spans="1:16" x14ac:dyDescent="0.25">
      <c r="A209" s="30"/>
      <c r="B209" s="31"/>
      <c r="C209" s="32"/>
      <c r="D209" s="30"/>
      <c r="E209" s="30"/>
      <c r="F209" s="32"/>
      <c r="G209" s="32"/>
      <c r="H209" s="32"/>
      <c r="I209" s="33"/>
      <c r="J209" s="33"/>
      <c r="K209" s="31"/>
      <c r="L209" s="31"/>
      <c r="M209" s="30"/>
      <c r="N209" s="30">
        <f>IF(OR(A209="",K209=""),"",IF(M209="반품","",MAX(0,IF(L209&lt;&gt;"",L209,TODAY())-K209)))</f>
      </c>
      <c r="O209" s="30">
        <f>IF(OR(K209="",L209=""),"",IF(L209&lt;=K209,"예","아니오"))</f>
      </c>
      <c r="P209" s="32"/>
    </row>
    <row r="210" spans="1:16" x14ac:dyDescent="0.25">
      <c r="A210" s="26"/>
      <c r="B210" s="27"/>
      <c r="C210" s="28"/>
      <c r="D210" s="26"/>
      <c r="E210" s="26"/>
      <c r="F210" s="28"/>
      <c r="G210" s="28"/>
      <c r="H210" s="28"/>
      <c r="I210" s="29"/>
      <c r="J210" s="29"/>
      <c r="K210" s="27"/>
      <c r="L210" s="27"/>
      <c r="M210" s="26"/>
      <c r="N210" s="26">
        <f>IF(OR(A210="",K210=""),"",IF(M210="반품","",MAX(0,IF(L210&lt;&gt;"",L210,TODAY())-K210)))</f>
      </c>
      <c r="O210" s="26">
        <f>IF(OR(K210="",L210=""),"",IF(L210&lt;=K210,"예","아니오"))</f>
      </c>
      <c r="P210" s="28"/>
    </row>
    <row r="211" spans="1:16" x14ac:dyDescent="0.25">
      <c r="A211" s="30"/>
      <c r="B211" s="31"/>
      <c r="C211" s="32"/>
      <c r="D211" s="30"/>
      <c r="E211" s="30"/>
      <c r="F211" s="32"/>
      <c r="G211" s="32"/>
      <c r="H211" s="32"/>
      <c r="I211" s="33"/>
      <c r="J211" s="33"/>
      <c r="K211" s="31"/>
      <c r="L211" s="31"/>
      <c r="M211" s="30"/>
      <c r="N211" s="30">
        <f>IF(OR(A211="",K211=""),"",IF(M211="반품","",MAX(0,IF(L211&lt;&gt;"",L211,TODAY())-K211)))</f>
      </c>
      <c r="O211" s="30">
        <f>IF(OR(K211="",L211=""),"",IF(L211&lt;=K211,"예","아니오"))</f>
      </c>
      <c r="P211" s="32"/>
    </row>
    <row r="212" spans="1:16" x14ac:dyDescent="0.25">
      <c r="A212" s="26"/>
      <c r="B212" s="27"/>
      <c r="C212" s="28"/>
      <c r="D212" s="26"/>
      <c r="E212" s="26"/>
      <c r="F212" s="28"/>
      <c r="G212" s="28"/>
      <c r="H212" s="28"/>
      <c r="I212" s="29"/>
      <c r="J212" s="29"/>
      <c r="K212" s="27"/>
      <c r="L212" s="27"/>
      <c r="M212" s="26"/>
      <c r="N212" s="26">
        <f>IF(OR(A212="",K212=""),"",IF(M212="반품","",MAX(0,IF(L212&lt;&gt;"",L212,TODAY())-K212)))</f>
      </c>
      <c r="O212" s="26">
        <f>IF(OR(K212="",L212=""),"",IF(L212&lt;=K212,"예","아니오"))</f>
      </c>
      <c r="P212" s="28"/>
    </row>
    <row r="213" spans="1:16" x14ac:dyDescent="0.25">
      <c r="A213" s="30"/>
      <c r="B213" s="31"/>
      <c r="C213" s="32"/>
      <c r="D213" s="30"/>
      <c r="E213" s="30"/>
      <c r="F213" s="32"/>
      <c r="G213" s="32"/>
      <c r="H213" s="32"/>
      <c r="I213" s="33"/>
      <c r="J213" s="33"/>
      <c r="K213" s="31"/>
      <c r="L213" s="31"/>
      <c r="M213" s="30"/>
      <c r="N213" s="30">
        <f>IF(OR(A213="",K213=""),"",IF(M213="반품","",MAX(0,IF(L213&lt;&gt;"",L213,TODAY())-K213)))</f>
      </c>
      <c r="O213" s="30">
        <f>IF(OR(K213="",L213=""),"",IF(L213&lt;=K213,"예","아니오"))</f>
      </c>
      <c r="P213" s="32"/>
    </row>
    <row r="214" spans="1:16" x14ac:dyDescent="0.25">
      <c r="A214" s="26"/>
      <c r="B214" s="27"/>
      <c r="C214" s="28"/>
      <c r="D214" s="26"/>
      <c r="E214" s="26"/>
      <c r="F214" s="28"/>
      <c r="G214" s="28"/>
      <c r="H214" s="28"/>
      <c r="I214" s="29"/>
      <c r="J214" s="29"/>
      <c r="K214" s="27"/>
      <c r="L214" s="27"/>
      <c r="M214" s="26"/>
      <c r="N214" s="26">
        <f>IF(OR(A214="",K214=""),"",IF(M214="반품","",MAX(0,IF(L214&lt;&gt;"",L214,TODAY())-K214)))</f>
      </c>
      <c r="O214" s="26">
        <f>IF(OR(K214="",L214=""),"",IF(L214&lt;=K214,"예","아니오"))</f>
      </c>
      <c r="P214" s="28"/>
    </row>
    <row r="215" spans="1:16" x14ac:dyDescent="0.25">
      <c r="A215" s="30"/>
      <c r="B215" s="31"/>
      <c r="C215" s="32"/>
      <c r="D215" s="30"/>
      <c r="E215" s="30"/>
      <c r="F215" s="32"/>
      <c r="G215" s="32"/>
      <c r="H215" s="32"/>
      <c r="I215" s="33"/>
      <c r="J215" s="33"/>
      <c r="K215" s="31"/>
      <c r="L215" s="31"/>
      <c r="M215" s="30"/>
      <c r="N215" s="30">
        <f>IF(OR(A215="",K215=""),"",IF(M215="반품","",MAX(0,IF(L215&lt;&gt;"",L215,TODAY())-K215)))</f>
      </c>
      <c r="O215" s="30">
        <f>IF(OR(K215="",L215=""),"",IF(L215&lt;=K215,"예","아니오"))</f>
      </c>
      <c r="P215" s="32"/>
    </row>
    <row r="216" spans="1:16" x14ac:dyDescent="0.25">
      <c r="A216" s="26"/>
      <c r="B216" s="27"/>
      <c r="C216" s="28"/>
      <c r="D216" s="26"/>
      <c r="E216" s="26"/>
      <c r="F216" s="28"/>
      <c r="G216" s="28"/>
      <c r="H216" s="28"/>
      <c r="I216" s="29"/>
      <c r="J216" s="29"/>
      <c r="K216" s="27"/>
      <c r="L216" s="27"/>
      <c r="M216" s="26"/>
      <c r="N216" s="26">
        <f>IF(OR(A216="",K216=""),"",IF(M216="반품","",MAX(0,IF(L216&lt;&gt;"",L216,TODAY())-K216)))</f>
      </c>
      <c r="O216" s="26">
        <f>IF(OR(K216="",L216=""),"",IF(L216&lt;=K216,"예","아니오"))</f>
      </c>
      <c r="P216" s="28"/>
    </row>
    <row r="217" spans="1:16" x14ac:dyDescent="0.25">
      <c r="A217" s="30"/>
      <c r="B217" s="31"/>
      <c r="C217" s="32"/>
      <c r="D217" s="30"/>
      <c r="E217" s="30"/>
      <c r="F217" s="32"/>
      <c r="G217" s="32"/>
      <c r="H217" s="32"/>
      <c r="I217" s="33"/>
      <c r="J217" s="33"/>
      <c r="K217" s="31"/>
      <c r="L217" s="31"/>
      <c r="M217" s="30"/>
      <c r="N217" s="30">
        <f>IF(OR(A217="",K217=""),"",IF(M217="반품","",MAX(0,IF(L217&lt;&gt;"",L217,TODAY())-K217)))</f>
      </c>
      <c r="O217" s="30">
        <f>IF(OR(K217="",L217=""),"",IF(L217&lt;=K217,"예","아니오"))</f>
      </c>
      <c r="P217" s="32"/>
    </row>
    <row r="218" spans="1:16" x14ac:dyDescent="0.25">
      <c r="A218" s="26"/>
      <c r="B218" s="27"/>
      <c r="C218" s="28"/>
      <c r="D218" s="26"/>
      <c r="E218" s="26"/>
      <c r="F218" s="28"/>
      <c r="G218" s="28"/>
      <c r="H218" s="28"/>
      <c r="I218" s="29"/>
      <c r="J218" s="29"/>
      <c r="K218" s="27"/>
      <c r="L218" s="27"/>
      <c r="M218" s="26"/>
      <c r="N218" s="26">
        <f>IF(OR(A218="",K218=""),"",IF(M218="반품","",MAX(0,IF(L218&lt;&gt;"",L218,TODAY())-K218)))</f>
      </c>
      <c r="O218" s="26">
        <f>IF(OR(K218="",L218=""),"",IF(L218&lt;=K218,"예","아니오"))</f>
      </c>
      <c r="P218" s="28"/>
    </row>
    <row r="219" spans="1:16" x14ac:dyDescent="0.25">
      <c r="A219" s="30"/>
      <c r="B219" s="31"/>
      <c r="C219" s="32"/>
      <c r="D219" s="30"/>
      <c r="E219" s="30"/>
      <c r="F219" s="32"/>
      <c r="G219" s="32"/>
      <c r="H219" s="32"/>
      <c r="I219" s="33"/>
      <c r="J219" s="33"/>
      <c r="K219" s="31"/>
      <c r="L219" s="31"/>
      <c r="M219" s="30"/>
      <c r="N219" s="30">
        <f>IF(OR(A219="",K219=""),"",IF(M219="반품","",MAX(0,IF(L219&lt;&gt;"",L219,TODAY())-K219)))</f>
      </c>
      <c r="O219" s="30">
        <f>IF(OR(K219="",L219=""),"",IF(L219&lt;=K219,"예","아니오"))</f>
      </c>
      <c r="P219" s="32"/>
    </row>
    <row r="220" spans="1:16" x14ac:dyDescent="0.25">
      <c r="A220" s="26"/>
      <c r="B220" s="27"/>
      <c r="C220" s="28"/>
      <c r="D220" s="26"/>
      <c r="E220" s="26"/>
      <c r="F220" s="28"/>
      <c r="G220" s="28"/>
      <c r="H220" s="28"/>
      <c r="I220" s="29"/>
      <c r="J220" s="29"/>
      <c r="K220" s="27"/>
      <c r="L220" s="27"/>
      <c r="M220" s="26"/>
      <c r="N220" s="26">
        <f>IF(OR(A220="",K220=""),"",IF(M220="반품","",MAX(0,IF(L220&lt;&gt;"",L220,TODAY())-K220)))</f>
      </c>
      <c r="O220" s="26">
        <f>IF(OR(K220="",L220=""),"",IF(L220&lt;=K220,"예","아니오"))</f>
      </c>
      <c r="P220" s="28"/>
    </row>
    <row r="221" spans="1:16" x14ac:dyDescent="0.25">
      <c r="A221" s="30"/>
      <c r="B221" s="31"/>
      <c r="C221" s="32"/>
      <c r="D221" s="30"/>
      <c r="E221" s="30"/>
      <c r="F221" s="32"/>
      <c r="G221" s="32"/>
      <c r="H221" s="32"/>
      <c r="I221" s="33"/>
      <c r="J221" s="33"/>
      <c r="K221" s="31"/>
      <c r="L221" s="31"/>
      <c r="M221" s="30"/>
      <c r="N221" s="30">
        <f>IF(OR(A221="",K221=""),"",IF(M221="반품","",MAX(0,IF(L221&lt;&gt;"",L221,TODAY())-K221)))</f>
      </c>
      <c r="O221" s="30">
        <f>IF(OR(K221="",L221=""),"",IF(L221&lt;=K221,"예","아니오"))</f>
      </c>
      <c r="P221" s="32"/>
    </row>
    <row r="222" spans="1:16" x14ac:dyDescent="0.25">
      <c r="A222" s="26"/>
      <c r="B222" s="27"/>
      <c r="C222" s="28"/>
      <c r="D222" s="26"/>
      <c r="E222" s="26"/>
      <c r="F222" s="28"/>
      <c r="G222" s="28"/>
      <c r="H222" s="28"/>
      <c r="I222" s="29"/>
      <c r="J222" s="29"/>
      <c r="K222" s="27"/>
      <c r="L222" s="27"/>
      <c r="M222" s="26"/>
      <c r="N222" s="26">
        <f>IF(OR(A222="",K222=""),"",IF(M222="반품","",MAX(0,IF(L222&lt;&gt;"",L222,TODAY())-K222)))</f>
      </c>
      <c r="O222" s="26">
        <f>IF(OR(K222="",L222=""),"",IF(L222&lt;=K222,"예","아니오"))</f>
      </c>
      <c r="P222" s="28"/>
    </row>
    <row r="223" spans="1:16" x14ac:dyDescent="0.25">
      <c r="A223" s="30"/>
      <c r="B223" s="31"/>
      <c r="C223" s="32"/>
      <c r="D223" s="30"/>
      <c r="E223" s="30"/>
      <c r="F223" s="32"/>
      <c r="G223" s="32"/>
      <c r="H223" s="32"/>
      <c r="I223" s="33"/>
      <c r="J223" s="33"/>
      <c r="K223" s="31"/>
      <c r="L223" s="31"/>
      <c r="M223" s="30"/>
      <c r="N223" s="30">
        <f>IF(OR(A223="",K223=""),"",IF(M223="반품","",MAX(0,IF(L223&lt;&gt;"",L223,TODAY())-K223)))</f>
      </c>
      <c r="O223" s="30">
        <f>IF(OR(K223="",L223=""),"",IF(L223&lt;=K223,"예","아니오"))</f>
      </c>
      <c r="P223" s="32"/>
    </row>
    <row r="224" spans="1:16" x14ac:dyDescent="0.25">
      <c r="A224" s="26"/>
      <c r="B224" s="27"/>
      <c r="C224" s="28"/>
      <c r="D224" s="26"/>
      <c r="E224" s="26"/>
      <c r="F224" s="28"/>
      <c r="G224" s="28"/>
      <c r="H224" s="28"/>
      <c r="I224" s="29"/>
      <c r="J224" s="29"/>
      <c r="K224" s="27"/>
      <c r="L224" s="27"/>
      <c r="M224" s="26"/>
      <c r="N224" s="26">
        <f>IF(OR(A224="",K224=""),"",IF(M224="반품","",MAX(0,IF(L224&lt;&gt;"",L224,TODAY())-K224)))</f>
      </c>
      <c r="O224" s="26">
        <f>IF(OR(K224="",L224=""),"",IF(L224&lt;=K224,"예","아니오"))</f>
      </c>
      <c r="P224" s="28"/>
    </row>
    <row r="225" spans="1:16" x14ac:dyDescent="0.25">
      <c r="A225" s="30"/>
      <c r="B225" s="31"/>
      <c r="C225" s="32"/>
      <c r="D225" s="30"/>
      <c r="E225" s="30"/>
      <c r="F225" s="32"/>
      <c r="G225" s="32"/>
      <c r="H225" s="32"/>
      <c r="I225" s="33"/>
      <c r="J225" s="33"/>
      <c r="K225" s="31"/>
      <c r="L225" s="31"/>
      <c r="M225" s="30"/>
      <c r="N225" s="30">
        <f>IF(OR(A225="",K225=""),"",IF(M225="반품","",MAX(0,IF(L225&lt;&gt;"",L225,TODAY())-K225)))</f>
      </c>
      <c r="O225" s="30">
        <f>IF(OR(K225="",L225=""),"",IF(L225&lt;=K225,"예","아니오"))</f>
      </c>
      <c r="P225" s="32"/>
    </row>
    <row r="226" spans="1:16" x14ac:dyDescent="0.25">
      <c r="A226" s="26"/>
      <c r="B226" s="27"/>
      <c r="C226" s="28"/>
      <c r="D226" s="26"/>
      <c r="E226" s="26"/>
      <c r="F226" s="28"/>
      <c r="G226" s="28"/>
      <c r="H226" s="28"/>
      <c r="I226" s="29"/>
      <c r="J226" s="29"/>
      <c r="K226" s="27"/>
      <c r="L226" s="27"/>
      <c r="M226" s="26"/>
      <c r="N226" s="26">
        <f>IF(OR(A226="",K226=""),"",IF(M226="반품","",MAX(0,IF(L226&lt;&gt;"",L226,TODAY())-K226)))</f>
      </c>
      <c r="O226" s="26">
        <f>IF(OR(K226="",L226=""),"",IF(L226&lt;=K226,"예","아니오"))</f>
      </c>
      <c r="P226" s="28"/>
    </row>
    <row r="227" spans="1:16" x14ac:dyDescent="0.25">
      <c r="A227" s="30"/>
      <c r="B227" s="31"/>
      <c r="C227" s="32"/>
      <c r="D227" s="30"/>
      <c r="E227" s="30"/>
      <c r="F227" s="32"/>
      <c r="G227" s="32"/>
      <c r="H227" s="32"/>
      <c r="I227" s="33"/>
      <c r="J227" s="33"/>
      <c r="K227" s="31"/>
      <c r="L227" s="31"/>
      <c r="M227" s="30"/>
      <c r="N227" s="30">
        <f>IF(OR(A227="",K227=""),"",IF(M227="반품","",MAX(0,IF(L227&lt;&gt;"",L227,TODAY())-K227)))</f>
      </c>
      <c r="O227" s="30">
        <f>IF(OR(K227="",L227=""),"",IF(L227&lt;=K227,"예","아니오"))</f>
      </c>
      <c r="P227" s="32"/>
    </row>
    <row r="228" spans="1:16" x14ac:dyDescent="0.25">
      <c r="A228" s="26"/>
      <c r="B228" s="27"/>
      <c r="C228" s="28"/>
      <c r="D228" s="26"/>
      <c r="E228" s="26"/>
      <c r="F228" s="28"/>
      <c r="G228" s="28"/>
      <c r="H228" s="28"/>
      <c r="I228" s="29"/>
      <c r="J228" s="29"/>
      <c r="K228" s="27"/>
      <c r="L228" s="27"/>
      <c r="M228" s="26"/>
      <c r="N228" s="26">
        <f>IF(OR(A228="",K228=""),"",IF(M228="반품","",MAX(0,IF(L228&lt;&gt;"",L228,TODAY())-K228)))</f>
      </c>
      <c r="O228" s="26">
        <f>IF(OR(K228="",L228=""),"",IF(L228&lt;=K228,"예","아니오"))</f>
      </c>
      <c r="P228" s="28"/>
    </row>
    <row r="229" spans="1:16" x14ac:dyDescent="0.25">
      <c r="A229" s="30"/>
      <c r="B229" s="31"/>
      <c r="C229" s="32"/>
      <c r="D229" s="30"/>
      <c r="E229" s="30"/>
      <c r="F229" s="32"/>
      <c r="G229" s="32"/>
      <c r="H229" s="32"/>
      <c r="I229" s="33"/>
      <c r="J229" s="33"/>
      <c r="K229" s="31"/>
      <c r="L229" s="31"/>
      <c r="M229" s="30"/>
      <c r="N229" s="30">
        <f>IF(OR(A229="",K229=""),"",IF(M229="반품","",MAX(0,IF(L229&lt;&gt;"",L229,TODAY())-K229)))</f>
      </c>
      <c r="O229" s="30">
        <f>IF(OR(K229="",L229=""),"",IF(L229&lt;=K229,"예","아니오"))</f>
      </c>
      <c r="P229" s="32"/>
    </row>
    <row r="230" spans="1:16" x14ac:dyDescent="0.25">
      <c r="A230" s="26"/>
      <c r="B230" s="27"/>
      <c r="C230" s="28"/>
      <c r="D230" s="26"/>
      <c r="E230" s="26"/>
      <c r="F230" s="28"/>
      <c r="G230" s="28"/>
      <c r="H230" s="28"/>
      <c r="I230" s="29"/>
      <c r="J230" s="29"/>
      <c r="K230" s="27"/>
      <c r="L230" s="27"/>
      <c r="M230" s="26"/>
      <c r="N230" s="26">
        <f>IF(OR(A230="",K230=""),"",IF(M230="반품","",MAX(0,IF(L230&lt;&gt;"",L230,TODAY())-K230)))</f>
      </c>
      <c r="O230" s="26">
        <f>IF(OR(K230="",L230=""),"",IF(L230&lt;=K230,"예","아니오"))</f>
      </c>
      <c r="P230" s="28"/>
    </row>
    <row r="231" spans="1:16" x14ac:dyDescent="0.25">
      <c r="A231" s="30"/>
      <c r="B231" s="31"/>
      <c r="C231" s="32"/>
      <c r="D231" s="30"/>
      <c r="E231" s="30"/>
      <c r="F231" s="32"/>
      <c r="G231" s="32"/>
      <c r="H231" s="32"/>
      <c r="I231" s="33"/>
      <c r="J231" s="33"/>
      <c r="K231" s="31"/>
      <c r="L231" s="31"/>
      <c r="M231" s="30"/>
      <c r="N231" s="30">
        <f>IF(OR(A231="",K231=""),"",IF(M231="반품","",MAX(0,IF(L231&lt;&gt;"",L231,TODAY())-K231)))</f>
      </c>
      <c r="O231" s="30">
        <f>IF(OR(K231="",L231=""),"",IF(L231&lt;=K231,"예","아니오"))</f>
      </c>
      <c r="P231" s="32"/>
    </row>
    <row r="232" spans="1:16" x14ac:dyDescent="0.25">
      <c r="A232" s="26"/>
      <c r="B232" s="27"/>
      <c r="C232" s="28"/>
      <c r="D232" s="26"/>
      <c r="E232" s="26"/>
      <c r="F232" s="28"/>
      <c r="G232" s="28"/>
      <c r="H232" s="28"/>
      <c r="I232" s="29"/>
      <c r="J232" s="29"/>
      <c r="K232" s="27"/>
      <c r="L232" s="27"/>
      <c r="M232" s="26"/>
      <c r="N232" s="26">
        <f>IF(OR(A232="",K232=""),"",IF(M232="반품","",MAX(0,IF(L232&lt;&gt;"",L232,TODAY())-K232)))</f>
      </c>
      <c r="O232" s="26">
        <f>IF(OR(K232="",L232=""),"",IF(L232&lt;=K232,"예","아니오"))</f>
      </c>
      <c r="P232" s="28"/>
    </row>
    <row r="233" spans="1:16" x14ac:dyDescent="0.25">
      <c r="A233" s="30"/>
      <c r="B233" s="31"/>
      <c r="C233" s="32"/>
      <c r="D233" s="30"/>
      <c r="E233" s="30"/>
      <c r="F233" s="32"/>
      <c r="G233" s="32"/>
      <c r="H233" s="32"/>
      <c r="I233" s="33"/>
      <c r="J233" s="33"/>
      <c r="K233" s="31"/>
      <c r="L233" s="31"/>
      <c r="M233" s="30"/>
      <c r="N233" s="30">
        <f>IF(OR(A233="",K233=""),"",IF(M233="반품","",MAX(0,IF(L233&lt;&gt;"",L233,TODAY())-K233)))</f>
      </c>
      <c r="O233" s="30">
        <f>IF(OR(K233="",L233=""),"",IF(L233&lt;=K233,"예","아니오"))</f>
      </c>
      <c r="P233" s="32"/>
    </row>
    <row r="234" spans="1:16" x14ac:dyDescent="0.25">
      <c r="A234" s="26"/>
      <c r="B234" s="27"/>
      <c r="C234" s="28"/>
      <c r="D234" s="26"/>
      <c r="E234" s="26"/>
      <c r="F234" s="28"/>
      <c r="G234" s="28"/>
      <c r="H234" s="28"/>
      <c r="I234" s="29"/>
      <c r="J234" s="29"/>
      <c r="K234" s="27"/>
      <c r="L234" s="27"/>
      <c r="M234" s="26"/>
      <c r="N234" s="26">
        <f>IF(OR(A234="",K234=""),"",IF(M234="반품","",MAX(0,IF(L234&lt;&gt;"",L234,TODAY())-K234)))</f>
      </c>
      <c r="O234" s="26">
        <f>IF(OR(K234="",L234=""),"",IF(L234&lt;=K234,"예","아니오"))</f>
      </c>
      <c r="P234" s="28"/>
    </row>
    <row r="235" spans="1:16" x14ac:dyDescent="0.25">
      <c r="A235" s="30"/>
      <c r="B235" s="31"/>
      <c r="C235" s="32"/>
      <c r="D235" s="30"/>
      <c r="E235" s="30"/>
      <c r="F235" s="32"/>
      <c r="G235" s="32"/>
      <c r="H235" s="32"/>
      <c r="I235" s="33"/>
      <c r="J235" s="33"/>
      <c r="K235" s="31"/>
      <c r="L235" s="31"/>
      <c r="M235" s="30"/>
      <c r="N235" s="30">
        <f>IF(OR(A235="",K235=""),"",IF(M235="반품","",MAX(0,IF(L235&lt;&gt;"",L235,TODAY())-K235)))</f>
      </c>
      <c r="O235" s="30">
        <f>IF(OR(K235="",L235=""),"",IF(L235&lt;=K235,"예","아니오"))</f>
      </c>
      <c r="P235" s="32"/>
    </row>
    <row r="236" spans="1:16" x14ac:dyDescent="0.25">
      <c r="A236" s="26"/>
      <c r="B236" s="27"/>
      <c r="C236" s="28"/>
      <c r="D236" s="26"/>
      <c r="E236" s="26"/>
      <c r="F236" s="28"/>
      <c r="G236" s="28"/>
      <c r="H236" s="28"/>
      <c r="I236" s="29"/>
      <c r="J236" s="29"/>
      <c r="K236" s="27"/>
      <c r="L236" s="27"/>
      <c r="M236" s="26"/>
      <c r="N236" s="26">
        <f>IF(OR(A236="",K236=""),"",IF(M236="반품","",MAX(0,IF(L236&lt;&gt;"",L236,TODAY())-K236)))</f>
      </c>
      <c r="O236" s="26">
        <f>IF(OR(K236="",L236=""),"",IF(L236&lt;=K236,"예","아니오"))</f>
      </c>
      <c r="P236" s="28"/>
    </row>
    <row r="237" spans="1:16" x14ac:dyDescent="0.25">
      <c r="A237" s="30"/>
      <c r="B237" s="31"/>
      <c r="C237" s="32"/>
      <c r="D237" s="30"/>
      <c r="E237" s="30"/>
      <c r="F237" s="32"/>
      <c r="G237" s="32"/>
      <c r="H237" s="32"/>
      <c r="I237" s="33"/>
      <c r="J237" s="33"/>
      <c r="K237" s="31"/>
      <c r="L237" s="31"/>
      <c r="M237" s="30"/>
      <c r="N237" s="30">
        <f>IF(OR(A237="",K237=""),"",IF(M237="반품","",MAX(0,IF(L237&lt;&gt;"",L237,TODAY())-K237)))</f>
      </c>
      <c r="O237" s="30">
        <f>IF(OR(K237="",L237=""),"",IF(L237&lt;=K237,"예","아니오"))</f>
      </c>
      <c r="P237" s="32"/>
    </row>
    <row r="238" spans="1:16" x14ac:dyDescent="0.25">
      <c r="A238" s="26"/>
      <c r="B238" s="27"/>
      <c r="C238" s="28"/>
      <c r="D238" s="26"/>
      <c r="E238" s="26"/>
      <c r="F238" s="28"/>
      <c r="G238" s="28"/>
      <c r="H238" s="28"/>
      <c r="I238" s="29"/>
      <c r="J238" s="29"/>
      <c r="K238" s="27"/>
      <c r="L238" s="27"/>
      <c r="M238" s="26"/>
      <c r="N238" s="26">
        <f>IF(OR(A238="",K238=""),"",IF(M238="반품","",MAX(0,IF(L238&lt;&gt;"",L238,TODAY())-K238)))</f>
      </c>
      <c r="O238" s="26">
        <f>IF(OR(K238="",L238=""),"",IF(L238&lt;=K238,"예","아니오"))</f>
      </c>
      <c r="P238" s="28"/>
    </row>
    <row r="239" spans="1:16" x14ac:dyDescent="0.25">
      <c r="A239" s="30"/>
      <c r="B239" s="31"/>
      <c r="C239" s="32"/>
      <c r="D239" s="30"/>
      <c r="E239" s="30"/>
      <c r="F239" s="32"/>
      <c r="G239" s="32"/>
      <c r="H239" s="32"/>
      <c r="I239" s="33"/>
      <c r="J239" s="33"/>
      <c r="K239" s="31"/>
      <c r="L239" s="31"/>
      <c r="M239" s="30"/>
      <c r="N239" s="30">
        <f>IF(OR(A239="",K239=""),"",IF(M239="반품","",MAX(0,IF(L239&lt;&gt;"",L239,TODAY())-K239)))</f>
      </c>
      <c r="O239" s="30">
        <f>IF(OR(K239="",L239=""),"",IF(L239&lt;=K239,"예","아니오"))</f>
      </c>
      <c r="P239" s="32"/>
    </row>
    <row r="240" spans="1:16" x14ac:dyDescent="0.25">
      <c r="A240" s="26"/>
      <c r="B240" s="27"/>
      <c r="C240" s="28"/>
      <c r="D240" s="26"/>
      <c r="E240" s="26"/>
      <c r="F240" s="28"/>
      <c r="G240" s="28"/>
      <c r="H240" s="28"/>
      <c r="I240" s="29"/>
      <c r="J240" s="29"/>
      <c r="K240" s="27"/>
      <c r="L240" s="27"/>
      <c r="M240" s="26"/>
      <c r="N240" s="26">
        <f>IF(OR(A240="",K240=""),"",IF(M240="반품","",MAX(0,IF(L240&lt;&gt;"",L240,TODAY())-K240)))</f>
      </c>
      <c r="O240" s="26">
        <f>IF(OR(K240="",L240=""),"",IF(L240&lt;=K240,"예","아니오"))</f>
      </c>
      <c r="P240" s="28"/>
    </row>
    <row r="241" spans="1:16" x14ac:dyDescent="0.25">
      <c r="A241" s="30"/>
      <c r="B241" s="31"/>
      <c r="C241" s="32"/>
      <c r="D241" s="30"/>
      <c r="E241" s="30"/>
      <c r="F241" s="32"/>
      <c r="G241" s="32"/>
      <c r="H241" s="32"/>
      <c r="I241" s="33"/>
      <c r="J241" s="33"/>
      <c r="K241" s="31"/>
      <c r="L241" s="31"/>
      <c r="M241" s="30"/>
      <c r="N241" s="30">
        <f>IF(OR(A241="",K241=""),"",IF(M241="반품","",MAX(0,IF(L241&lt;&gt;"",L241,TODAY())-K241)))</f>
      </c>
      <c r="O241" s="30">
        <f>IF(OR(K241="",L241=""),"",IF(L241&lt;=K241,"예","아니오"))</f>
      </c>
      <c r="P241" s="32"/>
    </row>
    <row r="242" spans="1:16" x14ac:dyDescent="0.25">
      <c r="A242" s="26"/>
      <c r="B242" s="27"/>
      <c r="C242" s="28"/>
      <c r="D242" s="26"/>
      <c r="E242" s="26"/>
      <c r="F242" s="28"/>
      <c r="G242" s="28"/>
      <c r="H242" s="28"/>
      <c r="I242" s="29"/>
      <c r="J242" s="29"/>
      <c r="K242" s="27"/>
      <c r="L242" s="27"/>
      <c r="M242" s="26"/>
      <c r="N242" s="26">
        <f>IF(OR(A242="",K242=""),"",IF(M242="반품","",MAX(0,IF(L242&lt;&gt;"",L242,TODAY())-K242)))</f>
      </c>
      <c r="O242" s="26">
        <f>IF(OR(K242="",L242=""),"",IF(L242&lt;=K242,"예","아니오"))</f>
      </c>
      <c r="P242" s="28"/>
    </row>
    <row r="243" spans="1:16" x14ac:dyDescent="0.25">
      <c r="A243" s="30"/>
      <c r="B243" s="31"/>
      <c r="C243" s="32"/>
      <c r="D243" s="30"/>
      <c r="E243" s="30"/>
      <c r="F243" s="32"/>
      <c r="G243" s="32"/>
      <c r="H243" s="32"/>
      <c r="I243" s="33"/>
      <c r="J243" s="33"/>
      <c r="K243" s="31"/>
      <c r="L243" s="31"/>
      <c r="M243" s="30"/>
      <c r="N243" s="30">
        <f>IF(OR(A243="",K243=""),"",IF(M243="반품","",MAX(0,IF(L243&lt;&gt;"",L243,TODAY())-K243)))</f>
      </c>
      <c r="O243" s="30">
        <f>IF(OR(K243="",L243=""),"",IF(L243&lt;=K243,"예","아니오"))</f>
      </c>
      <c r="P243" s="32"/>
    </row>
    <row r="244" spans="1:16" x14ac:dyDescent="0.25">
      <c r="A244" s="26"/>
      <c r="B244" s="27"/>
      <c r="C244" s="28"/>
      <c r="D244" s="26"/>
      <c r="E244" s="26"/>
      <c r="F244" s="28"/>
      <c r="G244" s="28"/>
      <c r="H244" s="28"/>
      <c r="I244" s="29"/>
      <c r="J244" s="29"/>
      <c r="K244" s="27"/>
      <c r="L244" s="27"/>
      <c r="M244" s="26"/>
      <c r="N244" s="26">
        <f>IF(OR(A244="",K244=""),"",IF(M244="반품","",MAX(0,IF(L244&lt;&gt;"",L244,TODAY())-K244)))</f>
      </c>
      <c r="O244" s="26">
        <f>IF(OR(K244="",L244=""),"",IF(L244&lt;=K244,"예","아니오"))</f>
      </c>
      <c r="P244" s="28"/>
    </row>
    <row r="245" spans="1:16" x14ac:dyDescent="0.25">
      <c r="A245" s="30"/>
      <c r="B245" s="31"/>
      <c r="C245" s="32"/>
      <c r="D245" s="30"/>
      <c r="E245" s="30"/>
      <c r="F245" s="32"/>
      <c r="G245" s="32"/>
      <c r="H245" s="32"/>
      <c r="I245" s="33"/>
      <c r="J245" s="33"/>
      <c r="K245" s="31"/>
      <c r="L245" s="31"/>
      <c r="M245" s="30"/>
      <c r="N245" s="30">
        <f>IF(OR(A245="",K245=""),"",IF(M245="반품","",MAX(0,IF(L245&lt;&gt;"",L245,TODAY())-K245)))</f>
      </c>
      <c r="O245" s="30">
        <f>IF(OR(K245="",L245=""),"",IF(L245&lt;=K245,"예","아니오"))</f>
      </c>
      <c r="P245" s="32"/>
    </row>
    <row r="246" spans="1:16" x14ac:dyDescent="0.25">
      <c r="A246" s="26"/>
      <c r="B246" s="27"/>
      <c r="C246" s="28"/>
      <c r="D246" s="26"/>
      <c r="E246" s="26"/>
      <c r="F246" s="28"/>
      <c r="G246" s="28"/>
      <c r="H246" s="28"/>
      <c r="I246" s="29"/>
      <c r="J246" s="29"/>
      <c r="K246" s="27"/>
      <c r="L246" s="27"/>
      <c r="M246" s="26"/>
      <c r="N246" s="26">
        <f>IF(OR(A246="",K246=""),"",IF(M246="반품","",MAX(0,IF(L246&lt;&gt;"",L246,TODAY())-K246)))</f>
      </c>
      <c r="O246" s="26">
        <f>IF(OR(K246="",L246=""),"",IF(L246&lt;=K246,"예","아니오"))</f>
      </c>
      <c r="P246" s="28"/>
    </row>
    <row r="247" spans="1:16" x14ac:dyDescent="0.25">
      <c r="A247" s="30"/>
      <c r="B247" s="31"/>
      <c r="C247" s="32"/>
      <c r="D247" s="30"/>
      <c r="E247" s="30"/>
      <c r="F247" s="32"/>
      <c r="G247" s="32"/>
      <c r="H247" s="32"/>
      <c r="I247" s="33"/>
      <c r="J247" s="33"/>
      <c r="K247" s="31"/>
      <c r="L247" s="31"/>
      <c r="M247" s="30"/>
      <c r="N247" s="30">
        <f>IF(OR(A247="",K247=""),"",IF(M247="반품","",MAX(0,IF(L247&lt;&gt;"",L247,TODAY())-K247)))</f>
      </c>
      <c r="O247" s="30">
        <f>IF(OR(K247="",L247=""),"",IF(L247&lt;=K247,"예","아니오"))</f>
      </c>
      <c r="P247" s="32"/>
    </row>
    <row r="248" spans="1:16" x14ac:dyDescent="0.25">
      <c r="A248" s="26"/>
      <c r="B248" s="27"/>
      <c r="C248" s="28"/>
      <c r="D248" s="26"/>
      <c r="E248" s="26"/>
      <c r="F248" s="28"/>
      <c r="G248" s="28"/>
      <c r="H248" s="28"/>
      <c r="I248" s="29"/>
      <c r="J248" s="29"/>
      <c r="K248" s="27"/>
      <c r="L248" s="27"/>
      <c r="M248" s="26"/>
      <c r="N248" s="26">
        <f>IF(OR(A248="",K248=""),"",IF(M248="반품","",MAX(0,IF(L248&lt;&gt;"",L248,TODAY())-K248)))</f>
      </c>
      <c r="O248" s="26">
        <f>IF(OR(K248="",L248=""),"",IF(L248&lt;=K248,"예","아니오"))</f>
      </c>
      <c r="P248" s="28"/>
    </row>
    <row r="249" spans="1:16" x14ac:dyDescent="0.25">
      <c r="A249" s="30"/>
      <c r="B249" s="31"/>
      <c r="C249" s="32"/>
      <c r="D249" s="30"/>
      <c r="E249" s="30"/>
      <c r="F249" s="32"/>
      <c r="G249" s="32"/>
      <c r="H249" s="32"/>
      <c r="I249" s="33"/>
      <c r="J249" s="33"/>
      <c r="K249" s="31"/>
      <c r="L249" s="31"/>
      <c r="M249" s="30"/>
      <c r="N249" s="30">
        <f>IF(OR(A249="",K249=""),"",IF(M249="반품","",MAX(0,IF(L249&lt;&gt;"",L249,TODAY())-K249)))</f>
      </c>
      <c r="O249" s="30">
        <f>IF(OR(K249="",L249=""),"",IF(L249&lt;=K249,"예","아니오"))</f>
      </c>
      <c r="P249" s="32"/>
    </row>
    <row r="250" spans="1:16" x14ac:dyDescent="0.25">
      <c r="A250" s="26"/>
      <c r="B250" s="27"/>
      <c r="C250" s="28"/>
      <c r="D250" s="26"/>
      <c r="E250" s="26"/>
      <c r="F250" s="28"/>
      <c r="G250" s="28"/>
      <c r="H250" s="28"/>
      <c r="I250" s="29"/>
      <c r="J250" s="29"/>
      <c r="K250" s="27"/>
      <c r="L250" s="27"/>
      <c r="M250" s="26"/>
      <c r="N250" s="26">
        <f>IF(OR(A250="",K250=""),"",IF(M250="반품","",MAX(0,IF(L250&lt;&gt;"",L250,TODAY())-K250)))</f>
      </c>
      <c r="O250" s="26">
        <f>IF(OR(K250="",L250=""),"",IF(L250&lt;=K250,"예","아니오"))</f>
      </c>
      <c r="P250" s="28"/>
    </row>
    <row r="251" spans="1:16" x14ac:dyDescent="0.25">
      <c r="A251" s="30"/>
      <c r="B251" s="31"/>
      <c r="C251" s="32"/>
      <c r="D251" s="30"/>
      <c r="E251" s="30"/>
      <c r="F251" s="32"/>
      <c r="G251" s="32"/>
      <c r="H251" s="32"/>
      <c r="I251" s="33"/>
      <c r="J251" s="33"/>
      <c r="K251" s="31"/>
      <c r="L251" s="31"/>
      <c r="M251" s="30"/>
      <c r="N251" s="30">
        <f>IF(OR(A251="",K251=""),"",IF(M251="반품","",MAX(0,IF(L251&lt;&gt;"",L251,TODAY())-K251)))</f>
      </c>
      <c r="O251" s="30">
        <f>IF(OR(K251="",L251=""),"",IF(L251&lt;=K251,"예","아니오"))</f>
      </c>
      <c r="P251" s="32"/>
    </row>
    <row r="252" spans="1:16" x14ac:dyDescent="0.25">
      <c r="A252" s="26"/>
      <c r="B252" s="27"/>
      <c r="C252" s="28"/>
      <c r="D252" s="26"/>
      <c r="E252" s="26"/>
      <c r="F252" s="28"/>
      <c r="G252" s="28"/>
      <c r="H252" s="28"/>
      <c r="I252" s="29"/>
      <c r="J252" s="29"/>
      <c r="K252" s="27"/>
      <c r="L252" s="27"/>
      <c r="M252" s="26"/>
      <c r="N252" s="26">
        <f>IF(OR(A252="",K252=""),"",IF(M252="반품","",MAX(0,IF(L252&lt;&gt;"",L252,TODAY())-K252)))</f>
      </c>
      <c r="O252" s="26">
        <f>IF(OR(K252="",L252=""),"",IF(L252&lt;=K252,"예","아니오"))</f>
      </c>
      <c r="P252" s="28"/>
    </row>
    <row r="253" spans="1:16" x14ac:dyDescent="0.25">
      <c r="A253" s="30"/>
      <c r="B253" s="31"/>
      <c r="C253" s="32"/>
      <c r="D253" s="30"/>
      <c r="E253" s="30"/>
      <c r="F253" s="32"/>
      <c r="G253" s="32"/>
      <c r="H253" s="32"/>
      <c r="I253" s="33"/>
      <c r="J253" s="33"/>
      <c r="K253" s="31"/>
      <c r="L253" s="31"/>
      <c r="M253" s="30"/>
      <c r="N253" s="30">
        <f>IF(OR(A253="",K253=""),"",IF(M253="반품","",MAX(0,IF(L253&lt;&gt;"",L253,TODAY())-K253)))</f>
      </c>
      <c r="O253" s="30">
        <f>IF(OR(K253="",L253=""),"",IF(L253&lt;=K253,"예","아니오"))</f>
      </c>
      <c r="P253" s="32"/>
    </row>
    <row r="254" spans="1:16" x14ac:dyDescent="0.25">
      <c r="A254" s="26"/>
      <c r="B254" s="27"/>
      <c r="C254" s="28"/>
      <c r="D254" s="26"/>
      <c r="E254" s="26"/>
      <c r="F254" s="28"/>
      <c r="G254" s="28"/>
      <c r="H254" s="28"/>
      <c r="I254" s="29"/>
      <c r="J254" s="29"/>
      <c r="K254" s="27"/>
      <c r="L254" s="27"/>
      <c r="M254" s="26"/>
      <c r="N254" s="26">
        <f>IF(OR(A254="",K254=""),"",IF(M254="반품","",MAX(0,IF(L254&lt;&gt;"",L254,TODAY())-K254)))</f>
      </c>
      <c r="O254" s="26">
        <f>IF(OR(K254="",L254=""),"",IF(L254&lt;=K254,"예","아니오"))</f>
      </c>
      <c r="P254" s="28"/>
    </row>
    <row r="255" spans="1:16" x14ac:dyDescent="0.25">
      <c r="A255" s="30"/>
      <c r="B255" s="31"/>
      <c r="C255" s="32"/>
      <c r="D255" s="30"/>
      <c r="E255" s="30"/>
      <c r="F255" s="32"/>
      <c r="G255" s="32"/>
      <c r="H255" s="32"/>
      <c r="I255" s="33"/>
      <c r="J255" s="33"/>
      <c r="K255" s="31"/>
      <c r="L255" s="31"/>
      <c r="M255" s="30"/>
      <c r="N255" s="30">
        <f>IF(OR(A255="",K255=""),"",IF(M255="반품","",MAX(0,IF(L255&lt;&gt;"",L255,TODAY())-K255)))</f>
      </c>
      <c r="O255" s="30">
        <f>IF(OR(K255="",L255=""),"",IF(L255&lt;=K255,"예","아니오"))</f>
      </c>
      <c r="P255" s="32"/>
    </row>
    <row r="256" spans="1:16" x14ac:dyDescent="0.25">
      <c r="A256" s="26"/>
      <c r="B256" s="27"/>
      <c r="C256" s="28"/>
      <c r="D256" s="26"/>
      <c r="E256" s="26"/>
      <c r="F256" s="28"/>
      <c r="G256" s="28"/>
      <c r="H256" s="28"/>
      <c r="I256" s="29"/>
      <c r="J256" s="29"/>
      <c r="K256" s="27"/>
      <c r="L256" s="27"/>
      <c r="M256" s="26"/>
      <c r="N256" s="26">
        <f>IF(OR(A256="",K256=""),"",IF(M256="반품","",MAX(0,IF(L256&lt;&gt;"",L256,TODAY())-K256)))</f>
      </c>
      <c r="O256" s="26">
        <f>IF(OR(K256="",L256=""),"",IF(L256&lt;=K256,"예","아니오"))</f>
      </c>
      <c r="P256" s="28"/>
    </row>
    <row r="257" spans="1:16" x14ac:dyDescent="0.25">
      <c r="A257" s="30"/>
      <c r="B257" s="31"/>
      <c r="C257" s="32"/>
      <c r="D257" s="30"/>
      <c r="E257" s="30"/>
      <c r="F257" s="32"/>
      <c r="G257" s="32"/>
      <c r="H257" s="32"/>
      <c r="I257" s="33"/>
      <c r="J257" s="33"/>
      <c r="K257" s="31"/>
      <c r="L257" s="31"/>
      <c r="M257" s="30"/>
      <c r="N257" s="30">
        <f>IF(OR(A257="",K257=""),"",IF(M257="반품","",MAX(0,IF(L257&lt;&gt;"",L257,TODAY())-K257)))</f>
      </c>
      <c r="O257" s="30">
        <f>IF(OR(K257="",L257=""),"",IF(L257&lt;=K257,"예","아니오"))</f>
      </c>
      <c r="P257" s="32"/>
    </row>
    <row r="258" spans="1:16" x14ac:dyDescent="0.25">
      <c r="A258" s="26"/>
      <c r="B258" s="27"/>
      <c r="C258" s="28"/>
      <c r="D258" s="26"/>
      <c r="E258" s="26"/>
      <c r="F258" s="28"/>
      <c r="G258" s="28"/>
      <c r="H258" s="28"/>
      <c r="I258" s="29"/>
      <c r="J258" s="29"/>
      <c r="K258" s="27"/>
      <c r="L258" s="27"/>
      <c r="M258" s="26"/>
      <c r="N258" s="26">
        <f>IF(OR(A258="",K258=""),"",IF(M258="반품","",MAX(0,IF(L258&lt;&gt;"",L258,TODAY())-K258)))</f>
      </c>
      <c r="O258" s="26">
        <f>IF(OR(K258="",L258=""),"",IF(L258&lt;=K258,"예","아니오"))</f>
      </c>
      <c r="P258" s="28"/>
    </row>
    <row r="259" spans="1:16" x14ac:dyDescent="0.25">
      <c r="A259" s="30"/>
      <c r="B259" s="31"/>
      <c r="C259" s="32"/>
      <c r="D259" s="30"/>
      <c r="E259" s="30"/>
      <c r="F259" s="32"/>
      <c r="G259" s="32"/>
      <c r="H259" s="32"/>
      <c r="I259" s="33"/>
      <c r="J259" s="33"/>
      <c r="K259" s="31"/>
      <c r="L259" s="31"/>
      <c r="M259" s="30"/>
      <c r="N259" s="30">
        <f>IF(OR(A259="",K259=""),"",IF(M259="반품","",MAX(0,IF(L259&lt;&gt;"",L259,TODAY())-K259)))</f>
      </c>
      <c r="O259" s="30">
        <f>IF(OR(K259="",L259=""),"",IF(L259&lt;=K259,"예","아니오"))</f>
      </c>
      <c r="P259" s="32"/>
    </row>
    <row r="260" spans="1:16" x14ac:dyDescent="0.25">
      <c r="A260" s="26"/>
      <c r="B260" s="27"/>
      <c r="C260" s="28"/>
      <c r="D260" s="26"/>
      <c r="E260" s="26"/>
      <c r="F260" s="28"/>
      <c r="G260" s="28"/>
      <c r="H260" s="28"/>
      <c r="I260" s="29"/>
      <c r="J260" s="29"/>
      <c r="K260" s="27"/>
      <c r="L260" s="27"/>
      <c r="M260" s="26"/>
      <c r="N260" s="26">
        <f>IF(OR(A260="",K260=""),"",IF(M260="반품","",MAX(0,IF(L260&lt;&gt;"",L260,TODAY())-K260)))</f>
      </c>
      <c r="O260" s="26">
        <f>IF(OR(K260="",L260=""),"",IF(L260&lt;=K260,"예","아니오"))</f>
      </c>
      <c r="P260" s="28"/>
    </row>
    <row r="261" spans="1:16" x14ac:dyDescent="0.25">
      <c r="A261" s="30"/>
      <c r="B261" s="31"/>
      <c r="C261" s="32"/>
      <c r="D261" s="30"/>
      <c r="E261" s="30"/>
      <c r="F261" s="32"/>
      <c r="G261" s="32"/>
      <c r="H261" s="32"/>
      <c r="I261" s="33"/>
      <c r="J261" s="33"/>
      <c r="K261" s="31"/>
      <c r="L261" s="31"/>
      <c r="M261" s="30"/>
      <c r="N261" s="30">
        <f>IF(OR(A261="",K261=""),"",IF(M261="반품","",MAX(0,IF(L261&lt;&gt;"",L261,TODAY())-K261)))</f>
      </c>
      <c r="O261" s="30">
        <f>IF(OR(K261="",L261=""),"",IF(L261&lt;=K261,"예","아니오"))</f>
      </c>
      <c r="P261" s="32"/>
    </row>
    <row r="262" spans="1:16" x14ac:dyDescent="0.25">
      <c r="A262" s="26"/>
      <c r="B262" s="27"/>
      <c r="C262" s="28"/>
      <c r="D262" s="26"/>
      <c r="E262" s="26"/>
      <c r="F262" s="28"/>
      <c r="G262" s="28"/>
      <c r="H262" s="28"/>
      <c r="I262" s="29"/>
      <c r="J262" s="29"/>
      <c r="K262" s="27"/>
      <c r="L262" s="27"/>
      <c r="M262" s="26"/>
      <c r="N262" s="26">
        <f>IF(OR(A262="",K262=""),"",IF(M262="반품","",MAX(0,IF(L262&lt;&gt;"",L262,TODAY())-K262)))</f>
      </c>
      <c r="O262" s="26">
        <f>IF(OR(K262="",L262=""),"",IF(L262&lt;=K262,"예","아니오"))</f>
      </c>
      <c r="P262" s="28"/>
    </row>
    <row r="263" spans="1:16" x14ac:dyDescent="0.25">
      <c r="A263" s="30"/>
      <c r="B263" s="31"/>
      <c r="C263" s="32"/>
      <c r="D263" s="30"/>
      <c r="E263" s="30"/>
      <c r="F263" s="32"/>
      <c r="G263" s="32"/>
      <c r="H263" s="32"/>
      <c r="I263" s="33"/>
      <c r="J263" s="33"/>
      <c r="K263" s="31"/>
      <c r="L263" s="31"/>
      <c r="M263" s="30"/>
      <c r="N263" s="30">
        <f>IF(OR(A263="",K263=""),"",IF(M263="반품","",MAX(0,IF(L263&lt;&gt;"",L263,TODAY())-K263)))</f>
      </c>
      <c r="O263" s="30">
        <f>IF(OR(K263="",L263=""),"",IF(L263&lt;=K263,"예","아니오"))</f>
      </c>
      <c r="P263" s="32"/>
    </row>
    <row r="264" spans="1:16" x14ac:dyDescent="0.25">
      <c r="A264" s="26"/>
      <c r="B264" s="27"/>
      <c r="C264" s="28"/>
      <c r="D264" s="26"/>
      <c r="E264" s="26"/>
      <c r="F264" s="28"/>
      <c r="G264" s="28"/>
      <c r="H264" s="28"/>
      <c r="I264" s="29"/>
      <c r="J264" s="29"/>
      <c r="K264" s="27"/>
      <c r="L264" s="27"/>
      <c r="M264" s="26"/>
      <c r="N264" s="26">
        <f>IF(OR(A264="",K264=""),"",IF(M264="반품","",MAX(0,IF(L264&lt;&gt;"",L264,TODAY())-K264)))</f>
      </c>
      <c r="O264" s="26">
        <f>IF(OR(K264="",L264=""),"",IF(L264&lt;=K264,"예","아니오"))</f>
      </c>
      <c r="P264" s="28"/>
    </row>
    <row r="265" spans="1:16" x14ac:dyDescent="0.25">
      <c r="A265" s="30"/>
      <c r="B265" s="31"/>
      <c r="C265" s="32"/>
      <c r="D265" s="30"/>
      <c r="E265" s="30"/>
      <c r="F265" s="32"/>
      <c r="G265" s="32"/>
      <c r="H265" s="32"/>
      <c r="I265" s="33"/>
      <c r="J265" s="33"/>
      <c r="K265" s="31"/>
      <c r="L265" s="31"/>
      <c r="M265" s="30"/>
      <c r="N265" s="30">
        <f>IF(OR(A265="",K265=""),"",IF(M265="반품","",MAX(0,IF(L265&lt;&gt;"",L265,TODAY())-K265)))</f>
      </c>
      <c r="O265" s="30">
        <f>IF(OR(K265="",L265=""),"",IF(L265&lt;=K265,"예","아니오"))</f>
      </c>
      <c r="P265" s="32"/>
    </row>
    <row r="266" spans="1:16" x14ac:dyDescent="0.25">
      <c r="A266" s="26"/>
      <c r="B266" s="27"/>
      <c r="C266" s="28"/>
      <c r="D266" s="26"/>
      <c r="E266" s="26"/>
      <c r="F266" s="28"/>
      <c r="G266" s="28"/>
      <c r="H266" s="28"/>
      <c r="I266" s="29"/>
      <c r="J266" s="29"/>
      <c r="K266" s="27"/>
      <c r="L266" s="27"/>
      <c r="M266" s="26"/>
      <c r="N266" s="26">
        <f>IF(OR(A266="",K266=""),"",IF(M266="반품","",MAX(0,IF(L266&lt;&gt;"",L266,TODAY())-K266)))</f>
      </c>
      <c r="O266" s="26">
        <f>IF(OR(K266="",L266=""),"",IF(L266&lt;=K266,"예","아니오"))</f>
      </c>
      <c r="P266" s="28"/>
    </row>
    <row r="267" spans="1:16" x14ac:dyDescent="0.25">
      <c r="A267" s="30"/>
      <c r="B267" s="31"/>
      <c r="C267" s="32"/>
      <c r="D267" s="30"/>
      <c r="E267" s="30"/>
      <c r="F267" s="32"/>
      <c r="G267" s="32"/>
      <c r="H267" s="32"/>
      <c r="I267" s="33"/>
      <c r="J267" s="33"/>
      <c r="K267" s="31"/>
      <c r="L267" s="31"/>
      <c r="M267" s="30"/>
      <c r="N267" s="30">
        <f>IF(OR(A267="",K267=""),"",IF(M267="반품","",MAX(0,IF(L267&lt;&gt;"",L267,TODAY())-K267)))</f>
      </c>
      <c r="O267" s="30">
        <f>IF(OR(K267="",L267=""),"",IF(L267&lt;=K267,"예","아니오"))</f>
      </c>
      <c r="P267" s="32"/>
    </row>
    <row r="268" spans="1:16" x14ac:dyDescent="0.25">
      <c r="A268" s="26"/>
      <c r="B268" s="27"/>
      <c r="C268" s="28"/>
      <c r="D268" s="26"/>
      <c r="E268" s="26"/>
      <c r="F268" s="28"/>
      <c r="G268" s="28"/>
      <c r="H268" s="28"/>
      <c r="I268" s="29"/>
      <c r="J268" s="29"/>
      <c r="K268" s="27"/>
      <c r="L268" s="27"/>
      <c r="M268" s="26"/>
      <c r="N268" s="26">
        <f>IF(OR(A268="",K268=""),"",IF(M268="반품","",MAX(0,IF(L268&lt;&gt;"",L268,TODAY())-K268)))</f>
      </c>
      <c r="O268" s="26">
        <f>IF(OR(K268="",L268=""),"",IF(L268&lt;=K268,"예","아니오"))</f>
      </c>
      <c r="P268" s="28"/>
    </row>
    <row r="269" spans="1:16" x14ac:dyDescent="0.25">
      <c r="A269" s="30"/>
      <c r="B269" s="31"/>
      <c r="C269" s="32"/>
      <c r="D269" s="30"/>
      <c r="E269" s="30"/>
      <c r="F269" s="32"/>
      <c r="G269" s="32"/>
      <c r="H269" s="32"/>
      <c r="I269" s="33"/>
      <c r="J269" s="33"/>
      <c r="K269" s="31"/>
      <c r="L269" s="31"/>
      <c r="M269" s="30"/>
      <c r="N269" s="30">
        <f>IF(OR(A269="",K269=""),"",IF(M269="반품","",MAX(0,IF(L269&lt;&gt;"",L269,TODAY())-K269)))</f>
      </c>
      <c r="O269" s="30">
        <f>IF(OR(K269="",L269=""),"",IF(L269&lt;=K269,"예","아니오"))</f>
      </c>
      <c r="P269" s="32"/>
    </row>
    <row r="270" spans="1:16" x14ac:dyDescent="0.25">
      <c r="A270" s="26"/>
      <c r="B270" s="27"/>
      <c r="C270" s="28"/>
      <c r="D270" s="26"/>
      <c r="E270" s="26"/>
      <c r="F270" s="28"/>
      <c r="G270" s="28"/>
      <c r="H270" s="28"/>
      <c r="I270" s="29"/>
      <c r="J270" s="29"/>
      <c r="K270" s="27"/>
      <c r="L270" s="27"/>
      <c r="M270" s="26"/>
      <c r="N270" s="26">
        <f>IF(OR(A270="",K270=""),"",IF(M270="반품","",MAX(0,IF(L270&lt;&gt;"",L270,TODAY())-K270)))</f>
      </c>
      <c r="O270" s="26">
        <f>IF(OR(K270="",L270=""),"",IF(L270&lt;=K270,"예","아니오"))</f>
      </c>
      <c r="P270" s="28"/>
    </row>
    <row r="271" spans="1:16" x14ac:dyDescent="0.25">
      <c r="A271" s="30"/>
      <c r="B271" s="31"/>
      <c r="C271" s="32"/>
      <c r="D271" s="30"/>
      <c r="E271" s="30"/>
      <c r="F271" s="32"/>
      <c r="G271" s="32"/>
      <c r="H271" s="32"/>
      <c r="I271" s="33"/>
      <c r="J271" s="33"/>
      <c r="K271" s="31"/>
      <c r="L271" s="31"/>
      <c r="M271" s="30"/>
      <c r="N271" s="30">
        <f>IF(OR(A271="",K271=""),"",IF(M271="반품","",MAX(0,IF(L271&lt;&gt;"",L271,TODAY())-K271)))</f>
      </c>
      <c r="O271" s="30">
        <f>IF(OR(K271="",L271=""),"",IF(L271&lt;=K271,"예","아니오"))</f>
      </c>
      <c r="P271" s="32"/>
    </row>
    <row r="272" spans="1:16" x14ac:dyDescent="0.25">
      <c r="A272" s="26"/>
      <c r="B272" s="27"/>
      <c r="C272" s="28"/>
      <c r="D272" s="26"/>
      <c r="E272" s="26"/>
      <c r="F272" s="28"/>
      <c r="G272" s="28"/>
      <c r="H272" s="28"/>
      <c r="I272" s="29"/>
      <c r="J272" s="29"/>
      <c r="K272" s="27"/>
      <c r="L272" s="27"/>
      <c r="M272" s="26"/>
      <c r="N272" s="26">
        <f>IF(OR(A272="",K272=""),"",IF(M272="반품","",MAX(0,IF(L272&lt;&gt;"",L272,TODAY())-K272)))</f>
      </c>
      <c r="O272" s="26">
        <f>IF(OR(K272="",L272=""),"",IF(L272&lt;=K272,"예","아니오"))</f>
      </c>
      <c r="P272" s="28"/>
    </row>
    <row r="273" spans="1:16" x14ac:dyDescent="0.25">
      <c r="A273" s="30"/>
      <c r="B273" s="31"/>
      <c r="C273" s="32"/>
      <c r="D273" s="30"/>
      <c r="E273" s="30"/>
      <c r="F273" s="32"/>
      <c r="G273" s="32"/>
      <c r="H273" s="32"/>
      <c r="I273" s="33"/>
      <c r="J273" s="33"/>
      <c r="K273" s="31"/>
      <c r="L273" s="31"/>
      <c r="M273" s="30"/>
      <c r="N273" s="30">
        <f>IF(OR(A273="",K273=""),"",IF(M273="반품","",MAX(0,IF(L273&lt;&gt;"",L273,TODAY())-K273)))</f>
      </c>
      <c r="O273" s="30">
        <f>IF(OR(K273="",L273=""),"",IF(L273&lt;=K273,"예","아니오"))</f>
      </c>
      <c r="P273" s="32"/>
    </row>
    <row r="274" spans="1:16" x14ac:dyDescent="0.25">
      <c r="A274" s="26"/>
      <c r="B274" s="27"/>
      <c r="C274" s="28"/>
      <c r="D274" s="26"/>
      <c r="E274" s="26"/>
      <c r="F274" s="28"/>
      <c r="G274" s="28"/>
      <c r="H274" s="28"/>
      <c r="I274" s="29"/>
      <c r="J274" s="29"/>
      <c r="K274" s="27"/>
      <c r="L274" s="27"/>
      <c r="M274" s="26"/>
      <c r="N274" s="26">
        <f>IF(OR(A274="",K274=""),"",IF(M274="반품","",MAX(0,IF(L274&lt;&gt;"",L274,TODAY())-K274)))</f>
      </c>
      <c r="O274" s="26">
        <f>IF(OR(K274="",L274=""),"",IF(L274&lt;=K274,"예","아니오"))</f>
      </c>
      <c r="P274" s="28"/>
    </row>
    <row r="275" spans="1:16" x14ac:dyDescent="0.25">
      <c r="A275" s="30"/>
      <c r="B275" s="31"/>
      <c r="C275" s="32"/>
      <c r="D275" s="30"/>
      <c r="E275" s="30"/>
      <c r="F275" s="32"/>
      <c r="G275" s="32"/>
      <c r="H275" s="32"/>
      <c r="I275" s="33"/>
      <c r="J275" s="33"/>
      <c r="K275" s="31"/>
      <c r="L275" s="31"/>
      <c r="M275" s="30"/>
      <c r="N275" s="30">
        <f>IF(OR(A275="",K275=""),"",IF(M275="반품","",MAX(0,IF(L275&lt;&gt;"",L275,TODAY())-K275)))</f>
      </c>
      <c r="O275" s="30">
        <f>IF(OR(K275="",L275=""),"",IF(L275&lt;=K275,"예","아니오"))</f>
      </c>
      <c r="P275" s="32"/>
    </row>
    <row r="276" spans="1:16" x14ac:dyDescent="0.25">
      <c r="A276" s="26"/>
      <c r="B276" s="27"/>
      <c r="C276" s="28"/>
      <c r="D276" s="26"/>
      <c r="E276" s="26"/>
      <c r="F276" s="28"/>
      <c r="G276" s="28"/>
      <c r="H276" s="28"/>
      <c r="I276" s="29"/>
      <c r="J276" s="29"/>
      <c r="K276" s="27"/>
      <c r="L276" s="27"/>
      <c r="M276" s="26"/>
      <c r="N276" s="26">
        <f>IF(OR(A276="",K276=""),"",IF(M276="반품","",MAX(0,IF(L276&lt;&gt;"",L276,TODAY())-K276)))</f>
      </c>
      <c r="O276" s="26">
        <f>IF(OR(K276="",L276=""),"",IF(L276&lt;=K276,"예","아니오"))</f>
      </c>
      <c r="P276" s="28"/>
    </row>
    <row r="277" spans="1:16" x14ac:dyDescent="0.25">
      <c r="A277" s="30"/>
      <c r="B277" s="31"/>
      <c r="C277" s="32"/>
      <c r="D277" s="30"/>
      <c r="E277" s="30"/>
      <c r="F277" s="32"/>
      <c r="G277" s="32"/>
      <c r="H277" s="32"/>
      <c r="I277" s="33"/>
      <c r="J277" s="33"/>
      <c r="K277" s="31"/>
      <c r="L277" s="31"/>
      <c r="M277" s="30"/>
      <c r="N277" s="30">
        <f>IF(OR(A277="",K277=""),"",IF(M277="반품","",MAX(0,IF(L277&lt;&gt;"",L277,TODAY())-K277)))</f>
      </c>
      <c r="O277" s="30">
        <f>IF(OR(K277="",L277=""),"",IF(L277&lt;=K277,"예","아니오"))</f>
      </c>
      <c r="P277" s="32"/>
    </row>
    <row r="278" spans="1:16" x14ac:dyDescent="0.25">
      <c r="A278" s="26"/>
      <c r="B278" s="27"/>
      <c r="C278" s="28"/>
      <c r="D278" s="26"/>
      <c r="E278" s="26"/>
      <c r="F278" s="28"/>
      <c r="G278" s="28"/>
      <c r="H278" s="28"/>
      <c r="I278" s="29"/>
      <c r="J278" s="29"/>
      <c r="K278" s="27"/>
      <c r="L278" s="27"/>
      <c r="M278" s="26"/>
      <c r="N278" s="26">
        <f>IF(OR(A278="",K278=""),"",IF(M278="반품","",MAX(0,IF(L278&lt;&gt;"",L278,TODAY())-K278)))</f>
      </c>
      <c r="O278" s="26">
        <f>IF(OR(K278="",L278=""),"",IF(L278&lt;=K278,"예","아니오"))</f>
      </c>
      <c r="P278" s="28"/>
    </row>
    <row r="279" spans="1:16" x14ac:dyDescent="0.25">
      <c r="A279" s="30"/>
      <c r="B279" s="31"/>
      <c r="C279" s="32"/>
      <c r="D279" s="30"/>
      <c r="E279" s="30"/>
      <c r="F279" s="32"/>
      <c r="G279" s="32"/>
      <c r="H279" s="32"/>
      <c r="I279" s="33"/>
      <c r="J279" s="33"/>
      <c r="K279" s="31"/>
      <c r="L279" s="31"/>
      <c r="M279" s="30"/>
      <c r="N279" s="30">
        <f>IF(OR(A279="",K279=""),"",IF(M279="반품","",MAX(0,IF(L279&lt;&gt;"",L279,TODAY())-K279)))</f>
      </c>
      <c r="O279" s="30">
        <f>IF(OR(K279="",L279=""),"",IF(L279&lt;=K279,"예","아니오"))</f>
      </c>
      <c r="P279" s="32"/>
    </row>
    <row r="280" spans="1:16" x14ac:dyDescent="0.25">
      <c r="A280" s="26"/>
      <c r="B280" s="27"/>
      <c r="C280" s="28"/>
      <c r="D280" s="26"/>
      <c r="E280" s="26"/>
      <c r="F280" s="28"/>
      <c r="G280" s="28"/>
      <c r="H280" s="28"/>
      <c r="I280" s="29"/>
      <c r="J280" s="29"/>
      <c r="K280" s="27"/>
      <c r="L280" s="27"/>
      <c r="M280" s="26"/>
      <c r="N280" s="26">
        <f>IF(OR(A280="",K280=""),"",IF(M280="반품","",MAX(0,IF(L280&lt;&gt;"",L280,TODAY())-K280)))</f>
      </c>
      <c r="O280" s="26">
        <f>IF(OR(K280="",L280=""),"",IF(L280&lt;=K280,"예","아니오"))</f>
      </c>
      <c r="P280" s="28"/>
    </row>
    <row r="281" spans="1:16" x14ac:dyDescent="0.25">
      <c r="A281" s="30"/>
      <c r="B281" s="31"/>
      <c r="C281" s="32"/>
      <c r="D281" s="30"/>
      <c r="E281" s="30"/>
      <c r="F281" s="32"/>
      <c r="G281" s="32"/>
      <c r="H281" s="32"/>
      <c r="I281" s="33"/>
      <c r="J281" s="33"/>
      <c r="K281" s="31"/>
      <c r="L281" s="31"/>
      <c r="M281" s="30"/>
      <c r="N281" s="30">
        <f>IF(OR(A281="",K281=""),"",IF(M281="반품","",MAX(0,IF(L281&lt;&gt;"",L281,TODAY())-K281)))</f>
      </c>
      <c r="O281" s="30">
        <f>IF(OR(K281="",L281=""),"",IF(L281&lt;=K281,"예","아니오"))</f>
      </c>
      <c r="P281" s="32"/>
    </row>
    <row r="282" spans="1:16" x14ac:dyDescent="0.25">
      <c r="A282" s="26"/>
      <c r="B282" s="27"/>
      <c r="C282" s="28"/>
      <c r="D282" s="26"/>
      <c r="E282" s="26"/>
      <c r="F282" s="28"/>
      <c r="G282" s="28"/>
      <c r="H282" s="28"/>
      <c r="I282" s="29"/>
      <c r="J282" s="29"/>
      <c r="K282" s="27"/>
      <c r="L282" s="27"/>
      <c r="M282" s="26"/>
      <c r="N282" s="26">
        <f>IF(OR(A282="",K282=""),"",IF(M282="반품","",MAX(0,IF(L282&lt;&gt;"",L282,TODAY())-K282)))</f>
      </c>
      <c r="O282" s="26">
        <f>IF(OR(K282="",L282=""),"",IF(L282&lt;=K282,"예","아니오"))</f>
      </c>
      <c r="P282" s="28"/>
    </row>
    <row r="283" spans="1:16" x14ac:dyDescent="0.25">
      <c r="A283" s="30"/>
      <c r="B283" s="31"/>
      <c r="C283" s="32"/>
      <c r="D283" s="30"/>
      <c r="E283" s="30"/>
      <c r="F283" s="32"/>
      <c r="G283" s="32"/>
      <c r="H283" s="32"/>
      <c r="I283" s="33"/>
      <c r="J283" s="33"/>
      <c r="K283" s="31"/>
      <c r="L283" s="31"/>
      <c r="M283" s="30"/>
      <c r="N283" s="30">
        <f>IF(OR(A283="",K283=""),"",IF(M283="반품","",MAX(0,IF(L283&lt;&gt;"",L283,TODAY())-K283)))</f>
      </c>
      <c r="O283" s="30">
        <f>IF(OR(K283="",L283=""),"",IF(L283&lt;=K283,"예","아니오"))</f>
      </c>
      <c r="P283" s="32"/>
    </row>
    <row r="284" spans="1:16" x14ac:dyDescent="0.25">
      <c r="A284" s="26"/>
      <c r="B284" s="27"/>
      <c r="C284" s="28"/>
      <c r="D284" s="26"/>
      <c r="E284" s="26"/>
      <c r="F284" s="28"/>
      <c r="G284" s="28"/>
      <c r="H284" s="28"/>
      <c r="I284" s="29"/>
      <c r="J284" s="29"/>
      <c r="K284" s="27"/>
      <c r="L284" s="27"/>
      <c r="M284" s="26"/>
      <c r="N284" s="26">
        <f>IF(OR(A284="",K284=""),"",IF(M284="반품","",MAX(0,IF(L284&lt;&gt;"",L284,TODAY())-K284)))</f>
      </c>
      <c r="O284" s="26">
        <f>IF(OR(K284="",L284=""),"",IF(L284&lt;=K284,"예","아니오"))</f>
      </c>
      <c r="P284" s="28"/>
    </row>
    <row r="285" spans="1:16" x14ac:dyDescent="0.25">
      <c r="A285" s="30"/>
      <c r="B285" s="31"/>
      <c r="C285" s="32"/>
      <c r="D285" s="30"/>
      <c r="E285" s="30"/>
      <c r="F285" s="32"/>
      <c r="G285" s="32"/>
      <c r="H285" s="32"/>
      <c r="I285" s="33"/>
      <c r="J285" s="33"/>
      <c r="K285" s="31"/>
      <c r="L285" s="31"/>
      <c r="M285" s="30"/>
      <c r="N285" s="30">
        <f>IF(OR(A285="",K285=""),"",IF(M285="반품","",MAX(0,IF(L285&lt;&gt;"",L285,TODAY())-K285)))</f>
      </c>
      <c r="O285" s="30">
        <f>IF(OR(K285="",L285=""),"",IF(L285&lt;=K285,"예","아니오"))</f>
      </c>
      <c r="P285" s="32"/>
    </row>
    <row r="286" spans="1:16" x14ac:dyDescent="0.25">
      <c r="A286" s="26"/>
      <c r="B286" s="27"/>
      <c r="C286" s="28"/>
      <c r="D286" s="26"/>
      <c r="E286" s="26"/>
      <c r="F286" s="28"/>
      <c r="G286" s="28"/>
      <c r="H286" s="28"/>
      <c r="I286" s="29"/>
      <c r="J286" s="29"/>
      <c r="K286" s="27"/>
      <c r="L286" s="27"/>
      <c r="M286" s="26"/>
      <c r="N286" s="26">
        <f>IF(OR(A286="",K286=""),"",IF(M286="반품","",MAX(0,IF(L286&lt;&gt;"",L286,TODAY())-K286)))</f>
      </c>
      <c r="O286" s="26">
        <f>IF(OR(K286="",L286=""),"",IF(L286&lt;=K286,"예","아니오"))</f>
      </c>
      <c r="P286" s="28"/>
    </row>
    <row r="287" spans="1:16" x14ac:dyDescent="0.25">
      <c r="A287" s="30"/>
      <c r="B287" s="31"/>
      <c r="C287" s="32"/>
      <c r="D287" s="30"/>
      <c r="E287" s="30"/>
      <c r="F287" s="32"/>
      <c r="G287" s="32"/>
      <c r="H287" s="32"/>
      <c r="I287" s="33"/>
      <c r="J287" s="33"/>
      <c r="K287" s="31"/>
      <c r="L287" s="31"/>
      <c r="M287" s="30"/>
      <c r="N287" s="30">
        <f>IF(OR(A287="",K287=""),"",IF(M287="반품","",MAX(0,IF(L287&lt;&gt;"",L287,TODAY())-K287)))</f>
      </c>
      <c r="O287" s="30">
        <f>IF(OR(K287="",L287=""),"",IF(L287&lt;=K287,"예","아니오"))</f>
      </c>
      <c r="P287" s="32"/>
    </row>
    <row r="288" spans="1:16" x14ac:dyDescent="0.25">
      <c r="A288" s="26"/>
      <c r="B288" s="27"/>
      <c r="C288" s="28"/>
      <c r="D288" s="26"/>
      <c r="E288" s="26"/>
      <c r="F288" s="28"/>
      <c r="G288" s="28"/>
      <c r="H288" s="28"/>
      <c r="I288" s="29"/>
      <c r="J288" s="29"/>
      <c r="K288" s="27"/>
      <c r="L288" s="27"/>
      <c r="M288" s="26"/>
      <c r="N288" s="26">
        <f>IF(OR(A288="",K288=""),"",IF(M288="반품","",MAX(0,IF(L288&lt;&gt;"",L288,TODAY())-K288)))</f>
      </c>
      <c r="O288" s="26">
        <f>IF(OR(K288="",L288=""),"",IF(L288&lt;=K288,"예","아니오"))</f>
      </c>
      <c r="P288" s="28"/>
    </row>
    <row r="289" spans="1:16" x14ac:dyDescent="0.25">
      <c r="A289" s="30"/>
      <c r="B289" s="31"/>
      <c r="C289" s="32"/>
      <c r="D289" s="30"/>
      <c r="E289" s="30"/>
      <c r="F289" s="32"/>
      <c r="G289" s="32"/>
      <c r="H289" s="32"/>
      <c r="I289" s="33"/>
      <c r="J289" s="33"/>
      <c r="K289" s="31"/>
      <c r="L289" s="31"/>
      <c r="M289" s="30"/>
      <c r="N289" s="30">
        <f>IF(OR(A289="",K289=""),"",IF(M289="반품","",MAX(0,IF(L289&lt;&gt;"",L289,TODAY())-K289)))</f>
      </c>
      <c r="O289" s="30">
        <f>IF(OR(K289="",L289=""),"",IF(L289&lt;=K289,"예","아니오"))</f>
      </c>
      <c r="P289" s="32"/>
    </row>
    <row r="290" spans="1:16" x14ac:dyDescent="0.25">
      <c r="A290" s="26"/>
      <c r="B290" s="27"/>
      <c r="C290" s="28"/>
      <c r="D290" s="26"/>
      <c r="E290" s="26"/>
      <c r="F290" s="28"/>
      <c r="G290" s="28"/>
      <c r="H290" s="28"/>
      <c r="I290" s="29"/>
      <c r="J290" s="29"/>
      <c r="K290" s="27"/>
      <c r="L290" s="27"/>
      <c r="M290" s="26"/>
      <c r="N290" s="26">
        <f>IF(OR(A290="",K290=""),"",IF(M290="반품","",MAX(0,IF(L290&lt;&gt;"",L290,TODAY())-K290)))</f>
      </c>
      <c r="O290" s="26">
        <f>IF(OR(K290="",L290=""),"",IF(L290&lt;=K290,"예","아니오"))</f>
      </c>
      <c r="P290" s="28"/>
    </row>
    <row r="291" spans="1:16" x14ac:dyDescent="0.25">
      <c r="A291" s="30"/>
      <c r="B291" s="31"/>
      <c r="C291" s="32"/>
      <c r="D291" s="30"/>
      <c r="E291" s="30"/>
      <c r="F291" s="32"/>
      <c r="G291" s="32"/>
      <c r="H291" s="32"/>
      <c r="I291" s="33"/>
      <c r="J291" s="33"/>
      <c r="K291" s="31"/>
      <c r="L291" s="31"/>
      <c r="M291" s="30"/>
      <c r="N291" s="30">
        <f>IF(OR(A291="",K291=""),"",IF(M291="반품","",MAX(0,IF(L291&lt;&gt;"",L291,TODAY())-K291)))</f>
      </c>
      <c r="O291" s="30">
        <f>IF(OR(K291="",L291=""),"",IF(L291&lt;=K291,"예","아니오"))</f>
      </c>
      <c r="P291" s="32"/>
    </row>
    <row r="292" spans="1:16" x14ac:dyDescent="0.25">
      <c r="A292" s="26"/>
      <c r="B292" s="27"/>
      <c r="C292" s="28"/>
      <c r="D292" s="26"/>
      <c r="E292" s="26"/>
      <c r="F292" s="28"/>
      <c r="G292" s="28"/>
      <c r="H292" s="28"/>
      <c r="I292" s="29"/>
      <c r="J292" s="29"/>
      <c r="K292" s="27"/>
      <c r="L292" s="27"/>
      <c r="M292" s="26"/>
      <c r="N292" s="26">
        <f>IF(OR(A292="",K292=""),"",IF(M292="반품","",MAX(0,IF(L292&lt;&gt;"",L292,TODAY())-K292)))</f>
      </c>
      <c r="O292" s="26">
        <f>IF(OR(K292="",L292=""),"",IF(L292&lt;=K292,"예","아니오"))</f>
      </c>
      <c r="P292" s="28"/>
    </row>
    <row r="293" spans="1:16" x14ac:dyDescent="0.25">
      <c r="A293" s="30"/>
      <c r="B293" s="31"/>
      <c r="C293" s="32"/>
      <c r="D293" s="30"/>
      <c r="E293" s="30"/>
      <c r="F293" s="32"/>
      <c r="G293" s="32"/>
      <c r="H293" s="32"/>
      <c r="I293" s="33"/>
      <c r="J293" s="33"/>
      <c r="K293" s="31"/>
      <c r="L293" s="31"/>
      <c r="M293" s="30"/>
      <c r="N293" s="30">
        <f>IF(OR(A293="",K293=""),"",IF(M293="반품","",MAX(0,IF(L293&lt;&gt;"",L293,TODAY())-K293)))</f>
      </c>
      <c r="O293" s="30">
        <f>IF(OR(K293="",L293=""),"",IF(L293&lt;=K293,"예","아니오"))</f>
      </c>
      <c r="P293" s="32"/>
    </row>
    <row r="294" spans="1:16" x14ac:dyDescent="0.25">
      <c r="A294" s="26"/>
      <c r="B294" s="27"/>
      <c r="C294" s="28"/>
      <c r="D294" s="26"/>
      <c r="E294" s="26"/>
      <c r="F294" s="28"/>
      <c r="G294" s="28"/>
      <c r="H294" s="28"/>
      <c r="I294" s="29"/>
      <c r="J294" s="29"/>
      <c r="K294" s="27"/>
      <c r="L294" s="27"/>
      <c r="M294" s="26"/>
      <c r="N294" s="26">
        <f>IF(OR(A294="",K294=""),"",IF(M294="반품","",MAX(0,IF(L294&lt;&gt;"",L294,TODAY())-K294)))</f>
      </c>
      <c r="O294" s="26">
        <f>IF(OR(K294="",L294=""),"",IF(L294&lt;=K294,"예","아니오"))</f>
      </c>
      <c r="P294" s="28"/>
    </row>
    <row r="295" spans="1:16" x14ac:dyDescent="0.25">
      <c r="A295" s="30"/>
      <c r="B295" s="31"/>
      <c r="C295" s="32"/>
      <c r="D295" s="30"/>
      <c r="E295" s="30"/>
      <c r="F295" s="32"/>
      <c r="G295" s="32"/>
      <c r="H295" s="32"/>
      <c r="I295" s="33"/>
      <c r="J295" s="33"/>
      <c r="K295" s="31"/>
      <c r="L295" s="31"/>
      <c r="M295" s="30"/>
      <c r="N295" s="30">
        <f>IF(OR(A295="",K295=""),"",IF(M295="반품","",MAX(0,IF(L295&lt;&gt;"",L295,TODAY())-K295)))</f>
      </c>
      <c r="O295" s="30">
        <f>IF(OR(K295="",L295=""),"",IF(L295&lt;=K295,"예","아니오"))</f>
      </c>
      <c r="P295" s="32"/>
    </row>
    <row r="296" spans="1:16" x14ac:dyDescent="0.25">
      <c r="A296" s="26"/>
      <c r="B296" s="27"/>
      <c r="C296" s="28"/>
      <c r="D296" s="26"/>
      <c r="E296" s="26"/>
      <c r="F296" s="28"/>
      <c r="G296" s="28"/>
      <c r="H296" s="28"/>
      <c r="I296" s="29"/>
      <c r="J296" s="29"/>
      <c r="K296" s="27"/>
      <c r="L296" s="27"/>
      <c r="M296" s="26"/>
      <c r="N296" s="26">
        <f>IF(OR(A296="",K296=""),"",IF(M296="반품","",MAX(0,IF(L296&lt;&gt;"",L296,TODAY())-K296)))</f>
      </c>
      <c r="O296" s="26">
        <f>IF(OR(K296="",L296=""),"",IF(L296&lt;=K296,"예","아니오"))</f>
      </c>
      <c r="P296" s="28"/>
    </row>
    <row r="297" spans="1:16" x14ac:dyDescent="0.25">
      <c r="A297" s="30"/>
      <c r="B297" s="31"/>
      <c r="C297" s="32"/>
      <c r="D297" s="30"/>
      <c r="E297" s="30"/>
      <c r="F297" s="32"/>
      <c r="G297" s="32"/>
      <c r="H297" s="32"/>
      <c r="I297" s="33"/>
      <c r="J297" s="33"/>
      <c r="K297" s="31"/>
      <c r="L297" s="31"/>
      <c r="M297" s="30"/>
      <c r="N297" s="30">
        <f>IF(OR(A297="",K297=""),"",IF(M297="반품","",MAX(0,IF(L297&lt;&gt;"",L297,TODAY())-K297)))</f>
      </c>
      <c r="O297" s="30">
        <f>IF(OR(K297="",L297=""),"",IF(L297&lt;=K297,"예","아니오"))</f>
      </c>
      <c r="P297" s="32"/>
    </row>
    <row r="298" spans="1:16" x14ac:dyDescent="0.25">
      <c r="A298" s="26"/>
      <c r="B298" s="27"/>
      <c r="C298" s="28"/>
      <c r="D298" s="26"/>
      <c r="E298" s="26"/>
      <c r="F298" s="28"/>
      <c r="G298" s="28"/>
      <c r="H298" s="28"/>
      <c r="I298" s="29"/>
      <c r="J298" s="29"/>
      <c r="K298" s="27"/>
      <c r="L298" s="27"/>
      <c r="M298" s="26"/>
      <c r="N298" s="26">
        <f>IF(OR(A298="",K298=""),"",IF(M298="반품","",MAX(0,IF(L298&lt;&gt;"",L298,TODAY())-K298)))</f>
      </c>
      <c r="O298" s="26">
        <f>IF(OR(K298="",L298=""),"",IF(L298&lt;=K298,"예","아니오"))</f>
      </c>
      <c r="P298" s="28"/>
    </row>
    <row r="299" spans="1:16" x14ac:dyDescent="0.25">
      <c r="A299" s="30"/>
      <c r="B299" s="31"/>
      <c r="C299" s="32"/>
      <c r="D299" s="30"/>
      <c r="E299" s="30"/>
      <c r="F299" s="32"/>
      <c r="G299" s="32"/>
      <c r="H299" s="32"/>
      <c r="I299" s="33"/>
      <c r="J299" s="33"/>
      <c r="K299" s="31"/>
      <c r="L299" s="31"/>
      <c r="M299" s="30"/>
      <c r="N299" s="30">
        <f>IF(OR(A299="",K299=""),"",IF(M299="반품","",MAX(0,IF(L299&lt;&gt;"",L299,TODAY())-K299)))</f>
      </c>
      <c r="O299" s="30">
        <f>IF(OR(K299="",L299=""),"",IF(L299&lt;=K299,"예","아니오"))</f>
      </c>
      <c r="P299" s="32"/>
    </row>
    <row r="300" spans="1:16" x14ac:dyDescent="0.25">
      <c r="A300" s="26"/>
      <c r="B300" s="27"/>
      <c r="C300" s="28"/>
      <c r="D300" s="26"/>
      <c r="E300" s="26"/>
      <c r="F300" s="28"/>
      <c r="G300" s="28"/>
      <c r="H300" s="28"/>
      <c r="I300" s="29"/>
      <c r="J300" s="29"/>
      <c r="K300" s="27"/>
      <c r="L300" s="27"/>
      <c r="M300" s="26"/>
      <c r="N300" s="26">
        <f>IF(OR(A300="",K300=""),"",IF(M300="반품","",MAX(0,IF(L300&lt;&gt;"",L300,TODAY())-K300)))</f>
      </c>
      <c r="O300" s="26">
        <f>IF(OR(K300="",L300=""),"",IF(L300&lt;=K300,"예","아니오"))</f>
      </c>
      <c r="P300" s="28"/>
    </row>
  </sheetData>
  <autoFilter ref="A1:P1"/>
  <conditionalFormatting sqref="M2:M300">
    <cfRule type="cellIs" dxfId="0" priority="1" operator="equal">
      <formula>"인도 완료"</formula>
    </cfRule>
  </conditionalFormatting>
  <conditionalFormatting sqref="M2:M300">
    <cfRule type="cellIs" dxfId="1" priority="1" operator="equal">
      <formula>"이동 중"</formula>
    </cfRule>
  </conditionalFormatting>
  <conditionalFormatting sqref="M2:M300">
    <cfRule type="cellIs" dxfId="2" priority="1" operator="equal">
      <formula>"지연"</formula>
    </cfRule>
  </conditionalFormatting>
  <conditionalFormatting sqref="M2:M300">
    <cfRule type="cellIs" dxfId="3" priority="1" operator="equal">
      <formula>"반품"</formula>
    </cfRule>
  </conditionalFormatting>
  <conditionalFormatting sqref="N2:N300">
    <cfRule type="expression" dxfId="4" priority="1">
      <formula>AND(ISNUMBER(N2),N2&gt;0)</formula>
    </cfRule>
  </conditionalFormatting>
  <conditionalFormatting sqref="O2:O300">
    <cfRule type="cellIs" dxfId="5" priority="1" operator="equal">
      <formula>"아니오"</formula>
    </cfRule>
  </conditionalFormatting>
  <conditionalFormatting sqref="O2:O300">
    <cfRule type="cellIs" dxfId="6" priority="1" operator="equal">
      <formula>"예"</formula>
    </cfRule>
  </conditionalFormatting>
  <conditionalFormatting sqref="K2:K300">
    <cfRule type="expression" dxfId="7" priority="1">
      <formula>AND(ISNUMBER(K2),L2="",K2&lt;TODAY(),M2&lt;&gt;"반품")</formula>
    </cfRule>
  </conditionalFormatting>
  <dataValidations count="4">
    <dataValidation type="list" allowBlank="1" showErrorMessage="1" errorTitle="잘못된 값" error="목록에서 항목을 선택해 주세요." sqref="F10:F300">
      <formula1>"자사 차량,택배,운송 업체,고객 직접 수령"</formula1>
    </dataValidation>
    <dataValidation type="list" allowBlank="1" showErrorMessage="1" errorTitle="잘못된 값" error="목록에서 항목을 선택해 주세요." sqref="F2:F300">
      <formula1>"자사 차량,택배,운송 업체,고객 직접 수령"</formula1>
    </dataValidation>
    <dataValidation type="list" allowBlank="1" showErrorMessage="1" errorTitle="잘못된 값" error="목록에서 항목을 선택해 주세요." sqref="M10:M300">
      <formula1>"준비 중,이동 중,인도 완료,반품,지연"</formula1>
    </dataValidation>
    <dataValidation type="list" allowBlank="1" showErrorMessage="1" errorTitle="잘못된 값" error="목록에서 항목을 선택해 주세요." sqref="M2:M300">
      <formula1>"준비 중,이동 중,인도 완료,반품,지연"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9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  <col min="6" max="6" width="4" customWidth="1"/>
    <col min="7" max="7" width="24" customWidth="1"/>
    <col min="8" max="8" width="11" customWidth="1"/>
    <col min="9" max="10" width="12" customWidth="1"/>
    <col min="11" max="11" width="13" customWidth="1"/>
  </cols>
  <sheetData>
    <row r="2" spans="2:2" x14ac:dyDescent="0.25">
      <c r="B2" s="34" t="s">
        <v>110</v>
      </c>
    </row>
    <row r="3" spans="2:2" x14ac:dyDescent="0.25">
      <c r="B3" s="35" t="s">
        <v>111</v>
      </c>
    </row>
    <row r="5" ht="30" customHeight="1" spans="2:11" x14ac:dyDescent="0.25">
      <c r="B5" s="36" t="s">
        <v>112</v>
      </c>
      <c r="C5" s="37"/>
      <c r="E5" s="38" t="s">
        <v>113</v>
      </c>
      <c r="G5" s="39" t="s">
        <v>54</v>
      </c>
      <c r="H5" s="40" t="s">
        <v>114</v>
      </c>
      <c r="I5" s="40" t="s">
        <v>115</v>
      </c>
      <c r="J5" s="40" t="s">
        <v>116</v>
      </c>
      <c r="K5" s="40" t="s">
        <v>117</v>
      </c>
    </row>
    <row r="6" ht="30" customHeight="1" spans="2:11" x14ac:dyDescent="0.25">
      <c r="B6" s="41" t="s">
        <v>118</v>
      </c>
      <c r="C6" s="42">
        <f>COUNTA('출하 목록'!A2:A300)</f>
      </c>
      <c r="E6" s="43" t="s">
        <v>119</v>
      </c>
      <c r="G6" s="44" t="s">
        <v>57</v>
      </c>
      <c r="H6" s="45">
        <f>IF(G6="","",COUNTIF('출하 목록'!C2:C300,G6))</f>
      </c>
      <c r="I6" s="45">
        <f>IF(G6="","",COUNTIFS('출하 목록'!C2:C300,G6,'출하 목록'!L2:L300,"&lt;&gt;"))</f>
      </c>
      <c r="J6" s="45">
        <f>IF(G6="","",COUNTIFS('출하 목록'!C2:C300,G6,'출하 목록'!O2:O300,"예"))</f>
      </c>
      <c r="K6" s="46">
        <f>IF(G6="","",IFERROR(J6/I6,""))</f>
      </c>
    </row>
    <row r="7" ht="30" customHeight="1" spans="2:11" x14ac:dyDescent="0.25">
      <c r="B7" s="41" t="s">
        <v>120</v>
      </c>
      <c r="C7" s="42">
        <f>COUNTIFS('출하 목록'!B2:B300,"&gt;="&amp;DATE(YEAR(TODAY()),MONTH(TODAY()),1),'출하 목록'!B2:B300,"&lt;="&amp;EOMONTH(TODAY(),0))</f>
      </c>
      <c r="E7" s="43" t="s">
        <v>121</v>
      </c>
      <c r="G7" s="44" t="s">
        <v>64</v>
      </c>
      <c r="H7" s="45">
        <f>IF(G7="","",COUNTIF('출하 목록'!C2:C300,G7))</f>
      </c>
      <c r="I7" s="45">
        <f>IF(G7="","",COUNTIFS('출하 목록'!C2:C300,G7,'출하 목록'!L2:L300,"&lt;&gt;"))</f>
      </c>
      <c r="J7" s="45">
        <f>IF(G7="","",COUNTIFS('출하 목록'!C2:C300,G7,'출하 목록'!O2:O300,"예"))</f>
      </c>
      <c r="K7" s="46">
        <f>IF(G7="","",IFERROR(J7/I7,""))</f>
      </c>
    </row>
    <row r="8" ht="30" customHeight="1" spans="2:11" x14ac:dyDescent="0.25">
      <c r="B8" s="41" t="s">
        <v>122</v>
      </c>
      <c r="C8" s="42">
        <f>COUNTIF('출하 목록'!M2:M300,"준비 중")</f>
      </c>
      <c r="E8" s="43" t="s">
        <v>123</v>
      </c>
      <c r="G8" s="44" t="s">
        <v>72</v>
      </c>
      <c r="H8" s="45">
        <f>IF(G8="","",COUNTIF('출하 목록'!C2:C300,G8))</f>
      </c>
      <c r="I8" s="45">
        <f>IF(G8="","",COUNTIFS('출하 목록'!C2:C300,G8,'출하 목록'!L2:L300,"&lt;&gt;"))</f>
      </c>
      <c r="J8" s="45">
        <f>IF(G8="","",COUNTIFS('출하 목록'!C2:C300,G8,'출하 목록'!O2:O300,"예"))</f>
      </c>
      <c r="K8" s="46">
        <f>IF(G8="","",IFERROR(J8/I8,""))</f>
      </c>
    </row>
    <row r="9" ht="30" customHeight="1" spans="2:11" x14ac:dyDescent="0.25">
      <c r="B9" s="41" t="s">
        <v>124</v>
      </c>
      <c r="C9" s="42">
        <f>COUNTIF('출하 목록'!M2:M300,"이동 중")</f>
      </c>
      <c r="E9" s="43" t="s">
        <v>125</v>
      </c>
      <c r="G9" s="44" t="s">
        <v>80</v>
      </c>
      <c r="H9" s="45">
        <f>IF(G9="","",COUNTIF('출하 목록'!C2:C300,G9))</f>
      </c>
      <c r="I9" s="45">
        <f>IF(G9="","",COUNTIFS('출하 목록'!C2:C300,G9,'출하 목록'!L2:L300,"&lt;&gt;"))</f>
      </c>
      <c r="J9" s="45">
        <f>IF(G9="","",COUNTIFS('출하 목록'!C2:C300,G9,'출하 목록'!O2:O300,"예"))</f>
      </c>
      <c r="K9" s="46">
        <f>IF(G9="","",IFERROR(J9/I9,""))</f>
      </c>
    </row>
    <row r="10" ht="30" customHeight="1" spans="2:11" x14ac:dyDescent="0.25">
      <c r="B10" s="41" t="s">
        <v>126</v>
      </c>
      <c r="C10" s="42">
        <f>COUNTIF('출하 목록'!M2:M300,"인도 완료")</f>
      </c>
      <c r="E10" s="43" t="s">
        <v>127</v>
      </c>
      <c r="G10" s="44" t="s">
        <v>90</v>
      </c>
      <c r="H10" s="45">
        <f>IF(G10="","",COUNTIF('출하 목록'!C2:C300,G10))</f>
      </c>
      <c r="I10" s="45">
        <f>IF(G10="","",COUNTIFS('출하 목록'!C2:C300,G10,'출하 목록'!L2:L300,"&lt;&gt;"))</f>
      </c>
      <c r="J10" s="45">
        <f>IF(G10="","",COUNTIFS('출하 목록'!C2:C300,G10,'출하 목록'!O2:O300,"예"))</f>
      </c>
      <c r="K10" s="46">
        <f>IF(G10="","",IFERROR(J10/I10,""))</f>
      </c>
    </row>
    <row r="11" spans="2:11" x14ac:dyDescent="0.25">
      <c r="B11" s="41" t="s">
        <v>128</v>
      </c>
      <c r="C11" s="42">
        <f>COUNTIF('출하 목록'!M2:M300,"반품")</f>
      </c>
      <c r="G11" s="44"/>
      <c r="H11" s="45">
        <f>IF(G11="","",COUNTIF('출하 목록'!C2:C300,G11))</f>
      </c>
      <c r="I11" s="45">
        <f>IF(G11="","",COUNTIFS('출하 목록'!C2:C300,G11,'출하 목록'!L2:L300,"&lt;&gt;"))</f>
      </c>
      <c r="J11" s="45">
        <f>IF(G11="","",COUNTIFS('출하 목록'!C2:C300,G11,'출하 목록'!O2:O300,"예"))</f>
      </c>
      <c r="K11" s="46">
        <f>IF(G11="","",IFERROR(J11/I11,""))</f>
      </c>
    </row>
    <row r="12" ht="24" customHeight="1" spans="2:11" x14ac:dyDescent="0.25">
      <c r="B12" s="41" t="s">
        <v>129</v>
      </c>
      <c r="C12" s="42">
        <f>COUNTIF('출하 목록'!M2:M300,"지연")</f>
      </c>
      <c r="E12" s="47" t="s">
        <v>130</v>
      </c>
      <c r="G12" s="44"/>
      <c r="H12" s="45">
        <f>IF(G12="","",COUNTIF('출하 목록'!C2:C300,G12))</f>
      </c>
      <c r="I12" s="45">
        <f>IF(G12="","",COUNTIFS('출하 목록'!C2:C300,G12,'출하 목록'!L2:L300,"&lt;&gt;"))</f>
      </c>
      <c r="J12" s="45">
        <f>IF(G12="","",COUNTIFS('출하 목록'!C2:C300,G12,'출하 목록'!O2:O300,"예"))</f>
      </c>
      <c r="K12" s="46">
        <f>IF(G12="","",IFERROR(J12/I12,""))</f>
      </c>
    </row>
    <row r="13" spans="2:11" x14ac:dyDescent="0.25">
      <c r="B13" s="41" t="s">
        <v>131</v>
      </c>
      <c r="C13" s="42">
        <f>COUNTIFS('출하 목록'!K2:K300,"&lt;"&amp;TODAY(),'출하 목록'!L2:L300,"",'출하 목록'!M2:M300,"&lt;&gt;반품",'출하 목록'!A2:A300,"&lt;&gt;")</f>
      </c>
      <c r="G13" s="44"/>
      <c r="H13" s="45">
        <f>IF(G13="","",COUNTIF('출하 목록'!C2:C300,G13))</f>
      </c>
      <c r="I13" s="45">
        <f>IF(G13="","",COUNTIFS('출하 목록'!C2:C300,G13,'출하 목록'!L2:L300,"&lt;&gt;"))</f>
      </c>
      <c r="J13" s="45">
        <f>IF(G13="","",COUNTIFS('출하 목록'!C2:C300,G13,'출하 목록'!O2:O300,"예"))</f>
      </c>
      <c r="K13" s="46">
        <f>IF(G13="","",IFERROR(J13/I13,""))</f>
      </c>
    </row>
    <row r="14" spans="2:11" x14ac:dyDescent="0.25">
      <c r="B14" s="41" t="s">
        <v>132</v>
      </c>
      <c r="C14" s="48">
        <f>SUM('출하 목록'!I2:I300)&amp;" / "&amp;SUM('출하 목록'!J2:J300)</f>
      </c>
      <c r="G14" s="44"/>
      <c r="H14" s="45">
        <f>IF(G14="","",COUNTIF('출하 목록'!C2:C300,G14))</f>
      </c>
      <c r="I14" s="45">
        <f>IF(G14="","",COUNTIFS('출하 목록'!C2:C300,G14,'출하 목록'!L2:L300,"&lt;&gt;"))</f>
      </c>
      <c r="J14" s="45">
        <f>IF(G14="","",COUNTIFS('출하 목록'!C2:C300,G14,'출하 목록'!O2:O300,"예"))</f>
      </c>
      <c r="K14" s="46">
        <f>IF(G14="","",IFERROR(J14/I14,""))</f>
      </c>
    </row>
    <row r="15" spans="2:11" x14ac:dyDescent="0.25">
      <c r="B15" s="41" t="s">
        <v>133</v>
      </c>
      <c r="C15" s="42">
        <f>COUNTIF('출하 목록'!O2:O300,"예")</f>
      </c>
      <c r="G15" s="44"/>
      <c r="H15" s="45">
        <f>IF(G15="","",COUNTIF('출하 목록'!C2:C300,G15))</f>
      </c>
      <c r="I15" s="45">
        <f>IF(G15="","",COUNTIFS('출하 목록'!C2:C300,G15,'출하 목록'!L2:L300,"&lt;&gt;"))</f>
      </c>
      <c r="J15" s="45">
        <f>IF(G15="","",COUNTIFS('출하 목록'!C2:C300,G15,'출하 목록'!O2:O300,"예"))</f>
      </c>
      <c r="K15" s="46">
        <f>IF(G15="","",IFERROR(J15/I15,""))</f>
      </c>
    </row>
    <row r="16" spans="2:11" x14ac:dyDescent="0.25">
      <c r="B16" s="41" t="s">
        <v>134</v>
      </c>
      <c r="C16" s="42">
        <f>COUNTIF('출하 목록'!O2:O300,"아니오")</f>
      </c>
      <c r="G16" s="44"/>
      <c r="H16" s="45">
        <f>IF(G16="","",COUNTIF('출하 목록'!C2:C300,G16))</f>
      </c>
      <c r="I16" s="45">
        <f>IF(G16="","",COUNTIFS('출하 목록'!C2:C300,G16,'출하 목록'!L2:L300,"&lt;&gt;"))</f>
      </c>
      <c r="J16" s="45">
        <f>IF(G16="","",COUNTIFS('출하 목록'!C2:C300,G16,'출하 목록'!O2:O300,"예"))</f>
      </c>
      <c r="K16" s="46">
        <f>IF(G16="","",IFERROR(J16/I16,""))</f>
      </c>
    </row>
    <row r="17" spans="2:11" x14ac:dyDescent="0.25">
      <c r="B17" s="41" t="s">
        <v>135</v>
      </c>
      <c r="C17" s="49">
        <f>IFERROR(COUNTIF('출하 목록'!O2:O300,"예")/(COUNTIF('출하 목록'!O2:O300,"예")+COUNTIF('출하 목록'!O2:O300,"아니오")),"")</f>
      </c>
      <c r="G17" s="44"/>
      <c r="H17" s="45">
        <f>IF(G17="","",COUNTIF('출하 목록'!C2:C300,G17))</f>
      </c>
      <c r="I17" s="45">
        <f>IF(G17="","",COUNTIFS('출하 목록'!C2:C300,G17,'출하 목록'!L2:L300,"&lt;&gt;"))</f>
      </c>
      <c r="J17" s="45">
        <f>IF(G17="","",COUNTIFS('출하 목록'!C2:C300,G17,'출하 목록'!O2:O300,"예"))</f>
      </c>
      <c r="K17" s="46">
        <f>IF(G17="","",IFERROR(J17/I17,""))</f>
      </c>
    </row>
    <row r="18" spans="2:11" x14ac:dyDescent="0.25">
      <c r="B18" s="41" t="s">
        <v>136</v>
      </c>
      <c r="C18" s="50">
        <f>IFERROR(SUMIFS('출하 목록'!N2:N300,'출하 목록'!O2:O300,"아니오")/COUNTIF('출하 목록'!O2:O300,"아니오"),0)</f>
      </c>
      <c r="G18" s="51" t="s">
        <v>137</v>
      </c>
      <c r="H18" s="51"/>
      <c r="I18" s="51"/>
      <c r="J18" s="51"/>
      <c r="K18" s="51"/>
    </row>
    <row r="19" spans="7:11" x14ac:dyDescent="0.25">
      <c r="G19" s="51"/>
      <c r="H19" s="51"/>
      <c r="I19" s="51"/>
      <c r="J19" s="51"/>
      <c r="K19" s="51"/>
    </row>
  </sheetData>
  <mergeCells count="1">
    <mergeCell ref="G18:K19"/>
  </mergeCells>
  <conditionalFormatting sqref="K6:K17">
    <cfRule type="expression" dxfId="8" priority="1">
      <formula>AND(ISNUMBER(K6),K6&lt;0.9)</formula>
    </cfRule>
  </conditionalFormatting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3" width="22" customWidth="1"/>
  </cols>
  <sheetData>
    <row r="1" spans="1:3" x14ac:dyDescent="0.25">
      <c r="A1" s="52" t="s">
        <v>28</v>
      </c>
      <c r="B1" s="52" t="s">
        <v>20</v>
      </c>
      <c r="C1" s="52" t="s">
        <v>35</v>
      </c>
    </row>
    <row r="2" spans="1:3" x14ac:dyDescent="0.25">
      <c r="A2" t="s">
        <v>108</v>
      </c>
      <c r="B2" t="s">
        <v>21</v>
      </c>
      <c r="C2" t="s">
        <v>37</v>
      </c>
    </row>
    <row r="3" spans="1:3" x14ac:dyDescent="0.25">
      <c r="A3" t="s">
        <v>29</v>
      </c>
      <c r="B3" t="s">
        <v>67</v>
      </c>
      <c r="C3" t="s">
        <v>138</v>
      </c>
    </row>
    <row r="4" spans="1:3" x14ac:dyDescent="0.25">
      <c r="A4" t="s">
        <v>61</v>
      </c>
      <c r="B4" t="s">
        <v>75</v>
      </c>
      <c r="C4" t="s">
        <v>139</v>
      </c>
    </row>
    <row r="5" spans="1:3" x14ac:dyDescent="0.25">
      <c r="A5" t="s">
        <v>95</v>
      </c>
      <c r="B5" t="s">
        <v>140</v>
      </c>
      <c r="C5" t="s">
        <v>141</v>
      </c>
    </row>
    <row r="6" spans="1:3" x14ac:dyDescent="0.25">
      <c r="A6" t="s">
        <v>100</v>
      </c>
      <c r="C6" t="s">
        <v>142</v>
      </c>
    </row>
    <row r="7" spans="3:3" x14ac:dyDescent="0.25">
      <c r="C7" t="s">
        <v>36</v>
      </c>
    </row>
    <row r="8" spans="3:3" x14ac:dyDescent="0.25">
      <c r="C8" t="s">
        <v>143</v>
      </c>
    </row>
    <row r="9" spans="3:3" x14ac:dyDescent="0.25">
      <c r="C9" t="s">
        <v>36</v>
      </c>
    </row>
    <row r="10" spans="3:3" x14ac:dyDescent="0.25">
      <c r="C10" t="s">
        <v>144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출하 양식</vt:lpstr>
      <vt:lpstr>출하 목록</vt:lpstr>
      <vt:lpstr>요약</vt:lpstr>
      <vt:lpstr>목록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Sevkiyat Takip Çizelgesi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2026-10-06T03:35:44Z</dcterms:modified>
</cp:coreProperties>
</file>