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jsofferte" state="visible" r:id="rId4"/>
    <sheet sheetId="2" name="Gegevens" state="visible" r:id="rId5"/>
    <sheet sheetId="3" name="Overzicht" state="visible" r:id="rId6"/>
    <sheet sheetId="4" name="Lijsten" state="visible" r:id="rId7"/>
  </sheets>
  <definedNames>
    <definedName name="_xlnm.Print_Area" localSheetId="0">'Prijsofferte'!$B1:$I40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<sst xmlns="http://schemas.openxmlformats.org/spreadsheetml/2006/main" count="131" uniqueCount="109">
  <si>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BEDRIJFSNAAM</t>
  </si>
  <si>
    <t>PRIJSOFFERTE</t>
  </si>
  <si>
    <t>Adres</t>
  </si>
  <si>
    <t>Offertenr.</t>
  </si>
  <si>
    <t>TK-2026-018</t>
  </si>
  <si>
    <t>Telefoon · E-mail</t>
  </si>
  <si>
    <t>Offertedatum</t>
  </si>
  <si>
    <t>Belastingkantoor / Nr.</t>
  </si>
  <si>
    <t>Geldigheid (dagen)</t>
  </si>
  <si>
    <t>Uiterste geldigheidsdatum</t>
  </si>
  <si>
    <t>GEACHTE KLANT</t>
  </si>
  <si>
    <t>Bedrijf / Contactpersoon</t>
  </si>
  <si>
    <t>Örnek Yapı Ltd. Şti. — Inkoop, Deniz Aksoy</t>
  </si>
  <si>
    <t>Organize Sanayi Bölgesi 4. Cadde No: 12</t>
  </si>
  <si>
    <t>0532 000 00 00 · satinalma@ornek.com</t>
  </si>
  <si>
    <t>Onderwerp van de offerte</t>
  </si>
  <si>
    <t>Magazijnstellingsysteem — materiaal en montage</t>
  </si>
  <si>
    <t>Product / Dienst</t>
  </si>
  <si>
    <t>Aantal</t>
  </si>
  <si>
    <t>Eenheid</t>
  </si>
  <si>
    <t>Prijs per eenheid</t>
  </si>
  <si>
    <t>Korting %</t>
  </si>
  <si>
    <t>Btw %</t>
  </si>
  <si>
    <t>Bedrag (excl. btw)</t>
  </si>
  <si>
    <t>Stalen stellingeenheid 200×100×50 cm, 5 niveaus</t>
  </si>
  <si>
    <t>Stuk</t>
  </si>
  <si>
    <t>Montage van de stelling en bevestiging aan de vloer</t>
  </si>
  <si>
    <t>Transport (binnen de stad)</t>
  </si>
  <si>
    <t>Dienst</t>
  </si>
  <si>
    <t>LEVERINGS- EN BETALINGSVOORWAARDEN</t>
  </si>
  <si>
    <t>Brutototaal</t>
  </si>
  <si>
    <t>Levertijd: 7 werkdagen na orderbevestiging</t>
  </si>
  <si>
    <t>Korting</t>
  </si>
  <si>
    <t>Leveradres: magazijn van de klant, montage inbegrepen</t>
  </si>
  <si>
    <t>Subtotaal (excl. btw)</t>
  </si>
  <si>
    <t>Betaling: 50% bij orderbevestiging, de rest bij levering</t>
  </si>
  <si>
    <t>Btw</t>
  </si>
  <si>
    <t>Prijzen zijn in Turkse lira; de prijzen per eenheid zijn exclusief btw.</t>
  </si>
  <si>
    <t>EINDTOTAAL</t>
  </si>
  <si>
    <t>OFFERTE UITGEBRACHT DOOR — Naam / Handtekening / Stempel</t>
  </si>
  <si>
    <t>GOEDKEURING KLANT — Naam / Handtekening / Datum</t>
  </si>
  <si>
    <t>Offerte, voorraad en relatiebeheer op één plek: stel de offerte op in Ofisx Voorraadbeheer →</t>
  </si>
  <si>
    <t>Gratis sjabloon · stokexcel.com — vul de lichtblauwe cellen en de artikelregels in; bedragen en totalen worden met formules berekend.</t>
  </si>
  <si>
    <t>Klant</t>
  </si>
  <si>
    <t>Onderwerp</t>
  </si>
  <si>
    <t>Bedrag (incl. btw)</t>
  </si>
  <si>
    <t>Geldig tot</t>
  </si>
  <si>
    <t>Resterende dagen</t>
  </si>
  <si>
    <t>Status</t>
  </si>
  <si>
    <t>Besluitdatum</t>
  </si>
  <si>
    <t>Opgesteld door</t>
  </si>
  <si>
    <t>Opmerking</t>
  </si>
  <si>
    <t>TK-2026-013</t>
  </si>
  <si>
    <t>Kaya Market</t>
  </si>
  <si>
    <t>Vernieuwing stellingen koelcel</t>
  </si>
  <si>
    <t>Geaccepteerd</t>
  </si>
  <si>
    <t>Selin</t>
  </si>
  <si>
    <t>Bestelling in behandeling genomen</t>
  </si>
  <si>
    <t>TK-2026-014</t>
  </si>
  <si>
    <t>Aras Lojistik</t>
  </si>
  <si>
    <t>Palletstelling, 3 blokken</t>
  </si>
  <si>
    <t>Afgewezen</t>
  </si>
  <si>
    <t>Murat</t>
  </si>
  <si>
    <t>Prijs te hoog bevonden</t>
  </si>
  <si>
    <t>TK-2026-015</t>
  </si>
  <si>
    <t>Deniz Kırtasiye</t>
  </si>
  <si>
    <t>Wandstelling winkel</t>
  </si>
  <si>
    <t>Verlopen</t>
  </si>
  <si>
    <t>Geen reactie</t>
  </si>
  <si>
    <t>TK-2026-016</t>
  </si>
  <si>
    <t>Yıldız Eczanesi</t>
  </si>
  <si>
    <t>Magazijnindeling en stellingen</t>
  </si>
  <si>
    <t>In afwachting</t>
  </si>
  <si>
    <t>Opnieuw gebeld</t>
  </si>
  <si>
    <t>TK-2026-017</t>
  </si>
  <si>
    <t>Ak Otomotiv</t>
  </si>
  <si>
    <t>Stelling voor reserveonderdelen</t>
  </si>
  <si>
    <t/>
  </si>
  <si>
    <t>Örnek Yapı Ltd. Şti.</t>
  </si>
  <si>
    <t>Prijsofferteformulier</t>
  </si>
  <si>
    <t>Gratis Excel-sjabloon · stokexcel.com</t>
  </si>
  <si>
    <t>OVERZICHT</t>
  </si>
  <si>
    <t>HOE GEBRUIKT U HET?</t>
  </si>
  <si>
    <t>Uitgebrachte offertes</t>
  </si>
  <si>
    <t>1. Vul bovenaan het tabblad "Prijsofferte" uw bedrijfsnaam, adres, telefoonnummer en fiscale gegevens in.</t>
  </si>
  <si>
    <t>In afwachting — aantal</t>
  </si>
  <si>
    <t>2. Voer het offertenummer, de datum en het aantal dagen geldigheid in; de uiterste geldigheidsdatum verschijnt automatisch. Vul de klantgegevens en het onderwerp in.</t>
  </si>
  <si>
    <t>In afwachting — bedrag</t>
  </si>
  <si>
    <t>3. Voer de artikelen in met aantal, eenheid, prijs per eenheid (excl. btw), korting % en btw %; regelbedrag, korting, btw en eindtotaal worden met formules berekend.</t>
  </si>
  <si>
    <t>Geaccepteerd — aantal</t>
  </si>
  <si>
    <t>4. Pas de leverings- en betalingsvoorwaarden aan, onderteken en print de offerte of sla hem op als PDF en verstuur hem. Voeg de offerte als één regel toe aan dit tabblad "Gegevens".</t>
  </si>
  <si>
    <t>Geaccepteerd — bedrag</t>
  </si>
  <si>
    <t>5. Zet de Status op Geaccepteerd of Afgewezen zodra de klant reageert; openstaande offertes waarvan Resterende dagen negatief wordt, worden rood — markeer ze als "Verlopen".</t>
  </si>
  <si>
    <t>Afgewezen — aantal</t>
  </si>
  <si>
    <t>Afgewezen — bedrag</t>
  </si>
  <si>
    <t>Als Excel niet meer volstaat: Ofisx in de cloud, op uw telefoon, automatisch →</t>
  </si>
  <si>
    <t>Verlopen — aantal</t>
  </si>
  <si>
    <t>Verlopen — bedrag</t>
  </si>
  <si>
    <t>Geldigheid verstreken maar nog "In afwachting"</t>
  </si>
  <si>
    <t>Acceptatiepercentage (afgehandelde offertes, aantal)</t>
  </si>
  <si>
    <t>Acceptatiepercentage (afgehandelde offertes, bedrag)</t>
  </si>
  <si>
    <t>Kg</t>
  </si>
  <si>
    <t>L</t>
  </si>
  <si>
    <t>Meter</t>
  </si>
  <si>
    <t>m²</t>
  </si>
  <si>
    <t>Pak</t>
  </si>
  <si>
    <t>Set</t>
  </si>
  <si>
    <t>Uur</t>
  </si>
  <si>
    <t>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</si>
</sst>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Ongeldige waarde" error="Kies een optie uit de lijst." sqref="D15:D26">
      <formula1>"Stuk,Kg,L,Meter,m²,Pak,Set,Uur,Dag,Dienst"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=IF(OR(A2="",F2="",H2&lt;&gt;"In afwachting"),"",F2-TODAY())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=IF(OR(A3="",F3="",H3&lt;&gt;"In afwachting"),"",F3-TODAY())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=IF(OR(A4="",F4="",H4&lt;&gt;"In afwachting"),"",F4-TODAY())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=IF(OR(A5="",F5="",H5&lt;&gt;"In afwachting"),"",F5-TODAY())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=IF(OR(A6="",F6="",H6&lt;&gt;"In afwachting"),"",F6-TODAY())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=IF(OR(A7="",F7="",H7&lt;&gt;"In afwachting"),"",F7-TODAY())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=IF(OR(A8="",F8="",H8&lt;&gt;"In afwachting"),"",F8-TODAY())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=IF(OR(A9="",F9="",H9&lt;&gt;"In afwachting"),"",F9-TODAY())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=IF(OR(A10="",F10="",H10&lt;&gt;"In afwachting"),"",F10-TODAY())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=IF(OR(A11="",F11="",H11&lt;&gt;"In afwachting"),"",F11-TODAY())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=IF(OR(A12="",F12="",H12&lt;&gt;"In afwachting"),"",F12-TODAY())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=IF(OR(A13="",F13="",H13&lt;&gt;"In afwachting"),"",F13-TODAY())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=IF(OR(A14="",F14="",H14&lt;&gt;"In afwachting"),"",F14-TODAY())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=IF(OR(A15="",F15="",H15&lt;&gt;"In afwachting"),"",F15-TODAY())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=IF(OR(A16="",F16="",H16&lt;&gt;"In afwachting"),"",F16-TODAY())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=IF(OR(A17="",F17="",H17&lt;&gt;"In afwachting"),"",F17-TODAY())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=IF(OR(A18="",F18="",H18&lt;&gt;"In afwachting"),"",F18-TODAY())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=IF(OR(A19="",F19="",H19&lt;&gt;"In afwachting"),"",F19-TODAY())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=IF(OR(A20="",F20="",H20&lt;&gt;"In afwachting"),"",F20-TODAY())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=IF(OR(A21="",F21="",H21&lt;&gt;"In afwachting"),"",F21-TODAY())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=IF(OR(A22="",F22="",H22&lt;&gt;"In afwachting"),"",F22-TODAY())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=IF(OR(A23="",F23="",H23&lt;&gt;"In afwachting"),"",F23-TODAY())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=IF(OR(A24="",F24="",H24&lt;&gt;"In afwachting"),"",F24-TODAY())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=IF(OR(A25="",F25="",H25&lt;&gt;"In afwachting"),"",F25-TODAY())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=IF(OR(A26="",F26="",H26&lt;&gt;"In afwachting"),"",F26-TODAY())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=IF(OR(A27="",F27="",H27&lt;&gt;"In afwachting"),"",F27-TODAY())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=IF(OR(A28="",F28="",H28&lt;&gt;"In afwachting"),"",F28-TODAY())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=IF(OR(A29="",F29="",H29&lt;&gt;"In afwachting"),"",F29-TODAY())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=IF(OR(A30="",F30="",H30&lt;&gt;"In afwachting"),"",F30-TODAY())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=IF(OR(A31="",F31="",H31&lt;&gt;"In afwachting"),"",F31-TODAY())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=IF(OR(A32="",F32="",H32&lt;&gt;"In afwachting"),"",F32-TODAY())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=IF(OR(A33="",F33="",H33&lt;&gt;"In afwachting"),"",F33-TODAY())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=IF(OR(A34="",F34="",H34&lt;&gt;"In afwachting"),"",F34-TODAY())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=IF(OR(A35="",F35="",H35&lt;&gt;"In afwachting"),"",F35-TODAY())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=IF(OR(A36="",F36="",H36&lt;&gt;"In afwachting"),"",F36-TODAY())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=IF(OR(A37="",F37="",H37&lt;&gt;"In afwachting"),"",F37-TODAY())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=IF(OR(A38="",F38="",H38&lt;&gt;"In afwachting"),"",F38-TODAY())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=IF(OR(A39="",F39="",H39&lt;&gt;"In afwachting"),"",F39-TODAY())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=IF(OR(A40="",F40="",H40&lt;&gt;"In afwachting"),"",F40-TODAY())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=IF(OR(A41="",F41="",H41&lt;&gt;"In afwachting"),"",F41-TODAY())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=IF(OR(A42="",F42="",H42&lt;&gt;"In afwachting"),"",F42-TODAY())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=IF(OR(A43="",F43="",H43&lt;&gt;"In afwachting"),"",F43-TODAY())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=IF(OR(A44="",F44="",H44&lt;&gt;"In afwachting"),"",F44-TODAY())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=IF(OR(A45="",F45="",H45&lt;&gt;"In afwachting"),"",F45-TODAY())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=IF(OR(A46="",F46="",H46&lt;&gt;"In afwachting"),"",F46-TODAY())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=IF(OR(A47="",F47="",H47&lt;&gt;"In afwachting"),"",F47-TODAY())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=IF(OR(A48="",F48="",H48&lt;&gt;"In afwachting"),"",F48-TODAY())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=IF(OR(A49="",F49="",H49&lt;&gt;"In afwachting"),"",F49-TODAY())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=IF(OR(A50="",F50="",H50&lt;&gt;"In afwachting"),"",F50-TODAY())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=IF(OR(A51="",F51="",H51&lt;&gt;"In afwachting"),"",F51-TODAY())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=IF(OR(A52="",F52="",H52&lt;&gt;"In afwachting"),"",F52-TODAY())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=IF(OR(A53="",F53="",H53&lt;&gt;"In afwachting"),"",F53-TODAY())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=IF(OR(A54="",F54="",H54&lt;&gt;"In afwachting"),"",F54-TODAY())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=IF(OR(A55="",F55="",H55&lt;&gt;"In afwachting"),"",F55-TODAY())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=IF(OR(A56="",F56="",H56&lt;&gt;"In afwachting"),"",F56-TODAY())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=IF(OR(A57="",F57="",H57&lt;&gt;"In afwachting"),"",F57-TODAY())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=IF(OR(A58="",F58="",H58&lt;&gt;"In afwachting"),"",F58-TODAY())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=IF(OR(A59="",F59="",H59&lt;&gt;"In afwachting"),"",F59-TODAY())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=IF(OR(A60="",F60="",H60&lt;&gt;"In afwachting"),"",F60-TODAY())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=IF(OR(A61="",F61="",H61&lt;&gt;"In afwachting"),"",F61-TODAY())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=IF(OR(A62="",F62="",H62&lt;&gt;"In afwachting"),"",F62-TODAY())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=IF(OR(A63="",F63="",H63&lt;&gt;"In afwachting"),"",F63-TODAY())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=IF(OR(A64="",F64="",H64&lt;&gt;"In afwachting"),"",F64-TODAY())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=IF(OR(A65="",F65="",H65&lt;&gt;"In afwachting"),"",F65-TODAY())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=IF(OR(A66="",F66="",H66&lt;&gt;"In afwachting"),"",F66-TODAY())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=IF(OR(A67="",F67="",H67&lt;&gt;"In afwachting"),"",F67-TODAY())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=IF(OR(A68="",F68="",H68&lt;&gt;"In afwachting"),"",F68-TODAY())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=IF(OR(A69="",F69="",H69&lt;&gt;"In afwachting"),"",F69-TODAY())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=IF(OR(A70="",F70="",H70&lt;&gt;"In afwachting"),"",F70-TODAY())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=IF(OR(A71="",F71="",H71&lt;&gt;"In afwachting"),"",F71-TODAY())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=IF(OR(A72="",F72="",H72&lt;&gt;"In afwachting"),"",F72-TODAY())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=IF(OR(A73="",F73="",H73&lt;&gt;"In afwachting"),"",F73-TODAY())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=IF(OR(A74="",F74="",H74&lt;&gt;"In afwachting"),"",F74-TODAY())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=IF(OR(A75="",F75="",H75&lt;&gt;"In afwachting"),"",F75-TODAY())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=IF(OR(A76="",F76="",H76&lt;&gt;"In afwachting"),"",F76-TODAY())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=IF(OR(A77="",F77="",H77&lt;&gt;"In afwachting"),"",F77-TODAY())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=IF(OR(A78="",F78="",H78&lt;&gt;"In afwachting"),"",F78-TODAY())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=IF(OR(A79="",F79="",H79&lt;&gt;"In afwachting"),"",F79-TODAY())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=IF(OR(A80="",F80="",H80&lt;&gt;"In afwachting"),"",F80-TODAY())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=IF(OR(A81="",F81="",H81&lt;&gt;"In afwachting"),"",F81-TODAY())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=IF(OR(A82="",F82="",H82&lt;&gt;"In afwachting"),"",F82-TODAY())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=IF(OR(A83="",F83="",H83&lt;&gt;"In afwachting"),"",F83-TODAY())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=IF(OR(A84="",F84="",H84&lt;&gt;"In afwachting"),"",F84-TODAY())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=IF(OR(A85="",F85="",H85&lt;&gt;"In afwachting"),"",F85-TODAY())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=IF(OR(A86="",F86="",H86&lt;&gt;"In afwachting"),"",F86-TODAY())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=IF(OR(A87="",F87="",H87&lt;&gt;"In afwachting"),"",F87-TODAY())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=IF(OR(A88="",F88="",H88&lt;&gt;"In afwachting"),"",F88-TODAY())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=IF(OR(A89="",F89="",H89&lt;&gt;"In afwachting"),"",F89-TODAY())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=IF(OR(A90="",F90="",H90&lt;&gt;"In afwachting"),"",F90-TODAY())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=IF(OR(A91="",F91="",H91&lt;&gt;"In afwachting"),"",F91-TODAY())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=IF(OR(A92="",F92="",H92&lt;&gt;"In afwachting"),"",F92-TODAY())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=IF(OR(A93="",F93="",H93&lt;&gt;"In afwachting"),"",F93-TODAY())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=IF(OR(A94="",F94="",H94&lt;&gt;"In afwachting"),"",F94-TODAY())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=IF(OR(A95="",F95="",H95&lt;&gt;"In afwachting"),"",F95-TODAY())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=IF(OR(A96="",F96="",H96&lt;&gt;"In afwachting"),"",F96-TODAY())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=IF(OR(A97="",F97="",H97&lt;&gt;"In afwachting"),"",F97-TODAY())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=IF(OR(A98="",F98="",H98&lt;&gt;"In afwachting"),"",F98-TODAY())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=IF(OR(A99="",F99="",H99&lt;&gt;"In afwachting"),"",F99-TODAY())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=IF(OR(A100="",F100="",H100&lt;&gt;"In afwachting"),"",F100-TODAY())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=IF(OR(A101="",F101="",H101&lt;&gt;"In afwachting"),"",F101-TODAY())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=IF(OR(A102="",F102="",H102&lt;&gt;"In afwachting"),"",F102-TODAY())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=IF(OR(A103="",F103="",H103&lt;&gt;"In afwachting"),"",F103-TODAY())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=IF(OR(A104="",F104="",H104&lt;&gt;"In afwachting"),"",F104-TODAY())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=IF(OR(A105="",F105="",H105&lt;&gt;"In afwachting"),"",F105-TODAY())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=IF(OR(A106="",F106="",H106&lt;&gt;"In afwachting"),"",F106-TODAY())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=IF(OR(A107="",F107="",H107&lt;&gt;"In afwachting"),"",F107-TODAY())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=IF(OR(A108="",F108="",H108&lt;&gt;"In afwachting"),"",F108-TODAY())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=IF(OR(A109="",F109="",H109&lt;&gt;"In afwachting"),"",F109-TODAY())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=IF(OR(A110="",F110="",H110&lt;&gt;"In afwachting"),"",F110-TODAY())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=IF(OR(A111="",F111="",H111&lt;&gt;"In afwachting"),"",F111-TODAY())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=IF(OR(A112="",F112="",H112&lt;&gt;"In afwachting"),"",F112-TODAY())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=IF(OR(A113="",F113="",H113&lt;&gt;"In afwachting"),"",F113-TODAY())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=IF(OR(A114="",F114="",H114&lt;&gt;"In afwachting"),"",F114-TODAY())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=IF(OR(A115="",F115="",H115&lt;&gt;"In afwachting"),"",F115-TODAY())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=IF(OR(A116="",F116="",H116&lt;&gt;"In afwachting"),"",F116-TODAY())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=IF(OR(A117="",F117="",H117&lt;&gt;"In afwachting"),"",F117-TODAY())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=IF(OR(A118="",F118="",H118&lt;&gt;"In afwachting"),"",F118-TODAY())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=IF(OR(A119="",F119="",H119&lt;&gt;"In afwachting"),"",F119-TODAY())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=IF(OR(A120="",F120="",H120&lt;&gt;"In afwachting"),"",F120-TODAY())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=IF(OR(A121="",F121="",H121&lt;&gt;"In afwachting"),"",F121-TODAY())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=IF(OR(A122="",F122="",H122&lt;&gt;"In afwachting"),"",F122-TODAY())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=IF(OR(A123="",F123="",H123&lt;&gt;"In afwachting"),"",F123-TODAY())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=IF(OR(A124="",F124="",H124&lt;&gt;"In afwachting"),"",F124-TODAY())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=IF(OR(A125="",F125="",H125&lt;&gt;"In afwachting"),"",F125-TODAY())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=IF(OR(A126="",F126="",H126&lt;&gt;"In afwachting"),"",F126-TODAY())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=IF(OR(A127="",F127="",H127&lt;&gt;"In afwachting"),"",F127-TODAY())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=IF(OR(A128="",F128="",H128&lt;&gt;"In afwachting"),"",F128-TODAY())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=IF(OR(A129="",F129="",H129&lt;&gt;"In afwachting"),"",F129-TODAY())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=IF(OR(A130="",F130="",H130&lt;&gt;"In afwachting"),"",F130-TODAY())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=IF(OR(A131="",F131="",H131&lt;&gt;"In afwachting"),"",F131-TODAY())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=IF(OR(A132="",F132="",H132&lt;&gt;"In afwachting"),"",F132-TODAY())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=IF(OR(A133="",F133="",H133&lt;&gt;"In afwachting"),"",F133-TODAY())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=IF(OR(A134="",F134="",H134&lt;&gt;"In afwachting"),"",F134-TODAY())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=IF(OR(A135="",F135="",H135&lt;&gt;"In afwachting"),"",F135-TODAY())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=IF(OR(A136="",F136="",H136&lt;&gt;"In afwachting"),"",F136-TODAY())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=IF(OR(A137="",F137="",H137&lt;&gt;"In afwachting"),"",F137-TODAY())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=IF(OR(A138="",F138="",H138&lt;&gt;"In afwachting"),"",F138-TODAY())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=IF(OR(A139="",F139="",H139&lt;&gt;"In afwachting"),"",F139-TODAY())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=IF(OR(A140="",F140="",H140&lt;&gt;"In afwachting"),"",F140-TODAY())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=IF(OR(A141="",F141="",H141&lt;&gt;"In afwachting"),"",F141-TODAY())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=IF(OR(A142="",F142="",H142&lt;&gt;"In afwachting"),"",F142-TODAY())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=IF(OR(A143="",F143="",H143&lt;&gt;"In afwachting"),"",F143-TODAY())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=IF(OR(A144="",F144="",H144&lt;&gt;"In afwachting"),"",F144-TODAY())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=IF(OR(A145="",F145="",H145&lt;&gt;"In afwachting"),"",F145-TODAY())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=IF(OR(A146="",F146="",H146&lt;&gt;"In afwachting"),"",F146-TODAY())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=IF(OR(A147="",F147="",H147&lt;&gt;"In afwachting"),"",F147-TODAY())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=IF(OR(A148="",F148="",H148&lt;&gt;"In afwachting"),"",F148-TODAY())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=IF(OR(A149="",F149="",H149&lt;&gt;"In afwachting"),"",F149-TODAY())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=IF(OR(A150="",F150="",H150&lt;&gt;"In afwachting"),"",F150-TODAY())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=IF(OR(A151="",F151="",H151&lt;&gt;"In afwachting"),"",F151-TODAY())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=IF(OR(A152="",F152="",H152&lt;&gt;"In afwachting"),"",F152-TODAY())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=IF(OR(A153="",F153="",H153&lt;&gt;"In afwachting"),"",F153-TODAY())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=IF(OR(A154="",F154="",H154&lt;&gt;"In afwachting"),"",F154-TODAY())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=IF(OR(A155="",F155="",H155&lt;&gt;"In afwachting"),"",F155-TODAY())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=IF(OR(A156="",F156="",H156&lt;&gt;"In afwachting"),"",F156-TODAY())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=IF(OR(A157="",F157="",H157&lt;&gt;"In afwachting"),"",F157-TODAY())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=IF(OR(A158="",F158="",H158&lt;&gt;"In afwachting"),"",F158-TODAY())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=IF(OR(A159="",F159="",H159&lt;&gt;"In afwachting"),"",F159-TODAY())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=IF(OR(A160="",F160="",H160&lt;&gt;"In afwachting"),"",F160-TODAY())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=IF(OR(A161="",F161="",H161&lt;&gt;"In afwachting"),"",F161-TODAY())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=IF(OR(A162="",F162="",H162&lt;&gt;"In afwachting"),"",F162-TODAY())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=IF(OR(A163="",F163="",H163&lt;&gt;"In afwachting"),"",F163-TODAY())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=IF(OR(A164="",F164="",H164&lt;&gt;"In afwachting"),"",F164-TODAY())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=IF(OR(A165="",F165="",H165&lt;&gt;"In afwachting"),"",F165-TODAY())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=IF(OR(A166="",F166="",H166&lt;&gt;"In afwachting"),"",F166-TODAY())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=IF(OR(A167="",F167="",H167&lt;&gt;"In afwachting"),"",F167-TODAY())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=IF(OR(A168="",F168="",H168&lt;&gt;"In afwachting"),"",F168-TODAY())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=IF(OR(A169="",F169="",H169&lt;&gt;"In afwachting"),"",F169-TODAY())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=IF(OR(A170="",F170="",H170&lt;&gt;"In afwachting"),"",F170-TODAY())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=IF(OR(A171="",F171="",H171&lt;&gt;"In afwachting"),"",F171-TODAY())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=IF(OR(A172="",F172="",H172&lt;&gt;"In afwachting"),"",F172-TODAY())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=IF(OR(A173="",F173="",H173&lt;&gt;"In afwachting"),"",F173-TODAY())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=IF(OR(A174="",F174="",H174&lt;&gt;"In afwachting"),"",F174-TODAY())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=IF(OR(A175="",F175="",H175&lt;&gt;"In afwachting"),"",F175-TODAY())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=IF(OR(A176="",F176="",H176&lt;&gt;"In afwachting"),"",F176-TODAY())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=IF(OR(A177="",F177="",H177&lt;&gt;"In afwachting"),"",F177-TODAY())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=IF(OR(A178="",F178="",H178&lt;&gt;"In afwachting"),"",F178-TODAY())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=IF(OR(A179="",F179="",H179&lt;&gt;"In afwachting"),"",F179-TODAY())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=IF(OR(A180="",F180="",H180&lt;&gt;"In afwachting"),"",F180-TODAY())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=IF(OR(A181="",F181="",H181&lt;&gt;"In afwachting"),"",F181-TODAY())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=IF(OR(A182="",F182="",H182&lt;&gt;"In afwachting"),"",F182-TODAY())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=IF(OR(A183="",F183="",H183&lt;&gt;"In afwachting"),"",F183-TODAY())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=IF(OR(A184="",F184="",H184&lt;&gt;"In afwachting"),"",F184-TODAY())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=IF(OR(A185="",F185="",H185&lt;&gt;"In afwachting"),"",F185-TODAY())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=IF(OR(A186="",F186="",H186&lt;&gt;"In afwachting"),"",F186-TODAY())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=IF(OR(A187="",F187="",H187&lt;&gt;"In afwachting"),"",F187-TODAY())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=IF(OR(A188="",F188="",H188&lt;&gt;"In afwachting"),"",F188-TODAY())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=IF(OR(A189="",F189="",H189&lt;&gt;"In afwachting"),"",F189-TODAY())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=IF(OR(A190="",F190="",H190&lt;&gt;"In afwachting"),"",F190-TODAY())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=IF(OR(A191="",F191="",H191&lt;&gt;"In afwachting"),"",F191-TODAY())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=IF(OR(A192="",F192="",H192&lt;&gt;"In afwachting"),"",F192-TODAY())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=IF(OR(A193="",F193="",H193&lt;&gt;"In afwachting"),"",F193-TODAY())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=IF(OR(A194="",F194="",H194&lt;&gt;"In afwachting"),"",F194-TODAY())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=IF(OR(A195="",F195="",H195&lt;&gt;"In afwachting"),"",F195-TODAY())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=IF(OR(A196="",F196="",H196&lt;&gt;"In afwachting"),"",F196-TODAY())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=IF(OR(A197="",F197="",H197&lt;&gt;"In afwachting"),"",F197-TODAY())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=IF(OR(A198="",F198="",H198&lt;&gt;"In afwachting"),"",F198-TODAY())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=IF(OR(A199="",F199="",H199&lt;&gt;"In afwachting"),"",F199-TODAY())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=IF(OR(A200="",F200="",H200&lt;&gt;"In afwachting"),"",F200-TODAY())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=IF(OR(A201="",F201="",H201&lt;&gt;"In afwachting"),"",F201-TODAY())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=IF(OR(A202="",F202="",H202&lt;&gt;"In afwachting"),"",F202-TODAY())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=IF(OR(A203="",F203="",H203&lt;&gt;"In afwachting"),"",F203-TODAY())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=IF(OR(A204="",F204="",H204&lt;&gt;"In afwachting"),"",F204-TODAY())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=IF(OR(A205="",F205="",H205&lt;&gt;"In afwachting"),"",F205-TODAY())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=IF(OR(A206="",F206="",H206&lt;&gt;"In afwachting"),"",F206-TODAY())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=IF(OR(A207="",F207="",H207&lt;&gt;"In afwachting"),"",F207-TODAY())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=IF(OR(A208="",F208="",H208&lt;&gt;"In afwachting"),"",F208-TODAY())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=IF(OR(A209="",F209="",H209&lt;&gt;"In afwachting"),"",F209-TODAY())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=IF(OR(A210="",F210="",H210&lt;&gt;"In afwachting"),"",F210-TODAY())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=IF(OR(A211="",F211="",H211&lt;&gt;"In afwachting"),"",F211-TODAY())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=IF(OR(A212="",F212="",H212&lt;&gt;"In afwachting"),"",F212-TODAY())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=IF(OR(A213="",F213="",H213&lt;&gt;"In afwachting"),"",F213-TODAY())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=IF(OR(A214="",F214="",H214&lt;&gt;"In afwachting"),"",F214-TODAY())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=IF(OR(A215="",F215="",H215&lt;&gt;"In afwachting"),"",F215-TODAY())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=IF(OR(A216="",F216="",H216&lt;&gt;"In afwachting"),"",F216-TODAY())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=IF(OR(A217="",F217="",H217&lt;&gt;"In afwachting"),"",F217-TODAY())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=IF(OR(A218="",F218="",H218&lt;&gt;"In afwachting"),"",F218-TODAY())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=IF(OR(A219="",F219="",H219&lt;&gt;"In afwachting"),"",F219-TODAY())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=IF(OR(A220="",F220="",H220&lt;&gt;"In afwachting"),"",F220-TODAY())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=IF(OR(A221="",F221="",H221&lt;&gt;"In afwachting"),"",F221-TODAY())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=IF(OR(A222="",F222="",H222&lt;&gt;"In afwachting"),"",F222-TODAY())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=IF(OR(A223="",F223="",H223&lt;&gt;"In afwachting"),"",F223-TODAY())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=IF(OR(A224="",F224="",H224&lt;&gt;"In afwachting"),"",F224-TODAY())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=IF(OR(A225="",F225="",H225&lt;&gt;"In afwachting"),"",F225-TODAY())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=IF(OR(A226="",F226="",H226&lt;&gt;"In afwachting"),"",F226-TODAY())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=IF(OR(A227="",F227="",H227&lt;&gt;"In afwachting"),"",F227-TODAY())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=IF(OR(A228="",F228="",H228&lt;&gt;"In afwachting"),"",F228-TODAY())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=IF(OR(A229="",F229="",H229&lt;&gt;"In afwachting"),"",F229-TODAY())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=IF(OR(A230="",F230="",H230&lt;&gt;"In afwachting"),"",F230-TODAY())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=IF(OR(A231="",F231="",H231&lt;&gt;"In afwachting"),"",F231-TODAY())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=IF(OR(A232="",F232="",H232&lt;&gt;"In afwachting"),"",F232-TODAY())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=IF(OR(A233="",F233="",H233&lt;&gt;"In afwachting"),"",F233-TODAY())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=IF(OR(A234="",F234="",H234&lt;&gt;"In afwachting"),"",F234-TODAY())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=IF(OR(A235="",F235="",H235&lt;&gt;"In afwachting"),"",F235-TODAY())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=IF(OR(A236="",F236="",H236&lt;&gt;"In afwachting"),"",F236-TODAY())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=IF(OR(A237="",F237="",H237&lt;&gt;"In afwachting"),"",F237-TODAY())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=IF(OR(A238="",F238="",H238&lt;&gt;"In afwachting"),"",F238-TODAY())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=IF(OR(A239="",F239="",H239&lt;&gt;"In afwachting"),"",F239-TODAY())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=IF(OR(A240="",F240="",H240&lt;&gt;"In afwachting"),"",F240-TODAY())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=IF(OR(A241="",F241="",H241&lt;&gt;"In afwachting"),"",F241-TODAY())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=IF(OR(A242="",F242="",H242&lt;&gt;"In afwachting"),"",F242-TODAY())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=IF(OR(A243="",F243="",H243&lt;&gt;"In afwachting"),"",F243-TODAY())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=IF(OR(A244="",F244="",H244&lt;&gt;"In afwachting"),"",F244-TODAY())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=IF(OR(A245="",F245="",H245&lt;&gt;"In afwachting"),"",F245-TODAY())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=IF(OR(A246="",F246="",H246&lt;&gt;"In afwachting"),"",F246-TODAY())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=IF(OR(A247="",F247="",H247&lt;&gt;"In afwachting"),"",F247-TODAY())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=IF(OR(A248="",F248="",H248&lt;&gt;"In afwachting"),"",F248-TODAY())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=IF(OR(A249="",F249="",H249&lt;&gt;"In afwachting"),"",F249-TODAY())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=IF(OR(A250="",F250="",H250&lt;&gt;"In afwachting"),"",F250-TODAY())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=IF(OR(A251="",F251="",H251&lt;&gt;"In afwachting"),"",F251-TODAY())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=IF(OR(A252="",F252="",H252&lt;&gt;"In afwachting"),"",F252-TODAY())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=IF(OR(A253="",F253="",H253&lt;&gt;"In afwachting"),"",F253-TODAY())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=IF(OR(A254="",F254="",H254&lt;&gt;"In afwachting"),"",F254-TODAY())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=IF(OR(A255="",F255="",H255&lt;&gt;"In afwachting"),"",F255-TODAY())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=IF(OR(A256="",F256="",H256&lt;&gt;"In afwachting"),"",F256-TODAY())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=IF(OR(A257="",F257="",H257&lt;&gt;"In afwachting"),"",F257-TODAY())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=IF(OR(A258="",F258="",H258&lt;&gt;"In afwachting"),"",F258-TODAY())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=IF(OR(A259="",F259="",H259&lt;&gt;"In afwachting"),"",F259-TODAY())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=IF(OR(A260="",F260="",H260&lt;&gt;"In afwachting"),"",F260-TODAY())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=IF(OR(A261="",F261="",H261&lt;&gt;"In afwachting"),"",F261-TODAY())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=IF(OR(A262="",F262="",H262&lt;&gt;"In afwachting"),"",F262-TODAY())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=IF(OR(A263="",F263="",H263&lt;&gt;"In afwachting"),"",F263-TODAY())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=IF(OR(A264="",F264="",H264&lt;&gt;"In afwachting"),"",F264-TODAY())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=IF(OR(A265="",F265="",H265&lt;&gt;"In afwachting"),"",F265-TODAY())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=IF(OR(A266="",F266="",H266&lt;&gt;"In afwachting"),"",F266-TODAY())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=IF(OR(A267="",F267="",H267&lt;&gt;"In afwachting"),"",F267-TODAY())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=IF(OR(A268="",F268="",H268&lt;&gt;"In afwachting"),"",F268-TODAY())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=IF(OR(A269="",F269="",H269&lt;&gt;"In afwachting"),"",F269-TODAY())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=IF(OR(A270="",F270="",H270&lt;&gt;"In afwachting"),"",F270-TODAY())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=IF(OR(A271="",F271="",H271&lt;&gt;"In afwachting"),"",F271-TODAY())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=IF(OR(A272="",F272="",H272&lt;&gt;"In afwachting"),"",F272-TODAY())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=IF(OR(A273="",F273="",H273&lt;&gt;"In afwachting"),"",F273-TODAY())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=IF(OR(A274="",F274="",H274&lt;&gt;"In afwachting"),"",F274-TODAY())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=IF(OR(A275="",F275="",H275&lt;&gt;"In afwachting"),"",F275-TODAY())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=IF(OR(A276="",F276="",H276&lt;&gt;"In afwachting"),"",F276-TODAY())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=IF(OR(A277="",F277="",H277&lt;&gt;"In afwachting"),"",F277-TODAY())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=IF(OR(A278="",F278="",H278&lt;&gt;"In afwachting"),"",F278-TODAY())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=IF(OR(A279="",F279="",H279&lt;&gt;"In afwachting"),"",F279-TODAY())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=IF(OR(A280="",F280="",H280&lt;&gt;"In afwachting"),"",F280-TODAY())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=IF(OR(A281="",F281="",H281&lt;&gt;"In afwachting"),"",F281-TODAY())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=IF(OR(A282="",F282="",H282&lt;&gt;"In afwachting"),"",F282-TODAY())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=IF(OR(A283="",F283="",H283&lt;&gt;"In afwachting"),"",F283-TODAY())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=IF(OR(A284="",F284="",H284&lt;&gt;"In afwachting"),"",F284-TODAY())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=IF(OR(A285="",F285="",H285&lt;&gt;"In afwachting"),"",F285-TODAY())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=IF(OR(A286="",F286="",H286&lt;&gt;"In afwachting"),"",F286-TODAY())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=IF(OR(A287="",F287="",H287&lt;&gt;"In afwachting"),"",F287-TODAY())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=IF(OR(A288="",F288="",H288&lt;&gt;"In afwachting"),"",F288-TODAY())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=IF(OR(A289="",F289="",H289&lt;&gt;"In afwachting"),"",F289-TODAY())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=IF(OR(A290="",F290="",H290&lt;&gt;"In afwachting"),"",F290-TODAY())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=IF(OR(A291="",F291="",H291&lt;&gt;"In afwachting"),"",F291-TODAY())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=IF(OR(A292="",F292="",H292&lt;&gt;"In afwachting"),"",F292-TODAY())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=IF(OR(A293="",F293="",H293&lt;&gt;"In afwachting"),"",F293-TODAY())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=IF(OR(A294="",F294="",H294&lt;&gt;"In afwachting"),"",F294-TODAY())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=IF(OR(A295="",F295="",H295&lt;&gt;"In afwachting"),"",F295-TODAY())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=IF(OR(A296="",F296="",H296&lt;&gt;"In afwachting"),"",F296-TODAY())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=IF(OR(A297="",F297="",H297&lt;&gt;"In afwachting"),"",F297-TODAY())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=IF(OR(A298="",F298="",H298&lt;&gt;"In afwachting"),"",F298-TODAY())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=IF(OR(A299="",F299="",H299&lt;&gt;"In afwachting"),"",F299-TODAY())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=IF(OR(A300="",F300="",H300&lt;&gt;"In afwachting"),"",F300-TODAY())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"Geaccepteerd"</formula>
    </cfRule>
  </conditionalFormatting>
  <conditionalFormatting sqref="H2:H300">
    <cfRule type="cellIs" dxfId="1" priority="1" operator="equal">
      <formula>"Afgewezen"</formula>
    </cfRule>
  </conditionalFormatting>
  <conditionalFormatting sqref="H2:H300">
    <cfRule type="cellIs" dxfId="2" priority="1" operator="equal">
      <formula>"Verlopen"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Ongeldige waarde" error="Kies een optie uit de lijst." sqref="H10:H300">
      <formula1>"In afwachting,Geaccepteerd,Afgewezen,Verlopen"</formula1>
    </dataValidation>
    <dataValidation type="list" allowBlank="1" showErrorMessage="1" errorTitle="Ongeldige waarde" error="Kies een optie uit de lijst." sqref="H2:H300">
      <formula1>"In afwachting,Geaccepteerd,Afgewezen,Verlopen"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COUNTA('Gegevens'!A2:A300)</f>
      </c>
      <c r="E6" s="47" t="s">
        <v>84</v>
      </c>
    </row>
    <row r="7" ht="30" customHeight="1" spans="2:5" x14ac:dyDescent="0.25">
      <c r="B7" s="45" t="s">
        <v>85</v>
      </c>
      <c r="C7" s="46">
        <f>COUNTIF('Gegevens'!H2:H300,"In afwachting")</f>
      </c>
      <c r="E7" s="47" t="s">
        <v>86</v>
      </c>
    </row>
    <row r="8" ht="30" customHeight="1" spans="2:5" x14ac:dyDescent="0.25">
      <c r="B8" s="45" t="s">
        <v>87</v>
      </c>
      <c r="C8" s="48">
        <f>SUMIF('Gegevens'!H2:H300,"In afwachting",'Gegevens'!E2:E300)</f>
      </c>
      <c r="E8" s="47" t="s">
        <v>88</v>
      </c>
    </row>
    <row r="9" ht="30" customHeight="1" spans="2:5" x14ac:dyDescent="0.25">
      <c r="B9" s="45" t="s">
        <v>89</v>
      </c>
      <c r="C9" s="46">
        <f>COUNTIF('Gegevens'!H2:H300,"Geaccepteerd")</f>
      </c>
      <c r="E9" s="47" t="s">
        <v>90</v>
      </c>
    </row>
    <row r="10" ht="30" customHeight="1" spans="2:5" x14ac:dyDescent="0.25">
      <c r="B10" s="45" t="s">
        <v>91</v>
      </c>
      <c r="C10" s="48">
        <f>SUMIF('Gegevens'!H2:H300,"Geaccepteerd",'Gegevens'!E2:E300)</f>
      </c>
      <c r="E10" s="47" t="s">
        <v>92</v>
      </c>
    </row>
    <row r="11" spans="2:3" x14ac:dyDescent="0.25">
      <c r="B11" s="45" t="s">
        <v>93</v>
      </c>
      <c r="C11" s="46">
        <f>COUNTIF('Gegevens'!H2:H300,"Afgewezen")</f>
      </c>
    </row>
    <row r="12" ht="24" customHeight="1" spans="2:5" x14ac:dyDescent="0.25">
      <c r="B12" s="45" t="s">
        <v>94</v>
      </c>
      <c r="C12" s="48">
        <f>SUMIF('Gegevens'!H2:H300,"Afgewezen",'Gegevens'!E2:E300)</f>
      </c>
      <c r="E12" s="49" t="s">
        <v>95</v>
      </c>
    </row>
    <row r="13" spans="2:3" x14ac:dyDescent="0.25">
      <c r="B13" s="45" t="s">
        <v>96</v>
      </c>
      <c r="C13" s="46">
        <f>COUNTIF('Gegevens'!H2:H300,"Verlopen")</f>
      </c>
    </row>
    <row r="14" spans="2:3" x14ac:dyDescent="0.25">
      <c r="B14" s="45" t="s">
        <v>97</v>
      </c>
      <c r="C14" s="48">
        <f>SUMIF('Gegevens'!H2:H300,"Verlopen",'Gegevens'!E2:E300)</f>
      </c>
    </row>
    <row r="15" spans="2:3" x14ac:dyDescent="0.25">
      <c r="B15" s="45" t="s">
        <v>98</v>
      </c>
      <c r="C15" s="46">
        <f>COUNTIFS('Gegevens'!H2:H300,"In afwachting",'Gegevens'!F2:F300,"&lt;"&amp;TODAY())</f>
      </c>
    </row>
    <row r="16" spans="2:3" x14ac:dyDescent="0.25">
      <c r="B16" s="45" t="s">
        <v>99</v>
      </c>
      <c r="C16" s="50">
        <f>IFERROR(COUNTIF('Gegevens'!H2:H300,"Geaccepteerd")/(COUNTIF('Gegevens'!H2:H300,"Geaccepteerd")+COUNTIF('Gegevens'!H2:H300,"Afgewezen")+COUNTIF('Gegevens'!H2:H300,"Verlopen")),0)</f>
      </c>
    </row>
    <row r="17" spans="2:3" x14ac:dyDescent="0.25">
      <c r="B17" s="45" t="s">
        <v>100</v>
      </c>
      <c r="C17" s="50">
        <f>IFERROR(SUMIF('Gegevens'!H2:H300,"Geaccepteerd",'Gegevens'!E2:E300)/(SUMIF('Gegevens'!H2:H300,"Geaccepteerd",'Gegevens'!E2:E300)+SUMIF('Gegevens'!H2:H300,"Afgewezen",'Gegevens'!E2:E300)+SUMIF('Gegevens'!H2:H300,"Verlopen",'Gegevens'!E2:E300)),0)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Prijsofferte</vt:lpstr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