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kument magazynowy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'Dokument magazynowy'!$B1:$I39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<sst xmlns="http://schemas.openxmlformats.org/spreadsheetml/2006/main" count="209" uniqueCount="100">
  <si>
    <t>NAZWA FIRMY</t>
  </si>
  <si>
    <t>DOKUMENT PRZYJĘCIA / WYDANIA Z MAGAZYNU</t>
  </si>
  <si>
    <t>Nazwa / adres magazynu</t>
  </si>
  <si>
    <t>Nr dokumentu</t>
  </si>
  <si>
    <t>DF-2026-0146</t>
  </si>
  <si>
    <t>Telefon</t>
  </si>
  <si>
    <t>Data</t>
  </si>
  <si>
    <t>Kierownik magazynu</t>
  </si>
  <si>
    <t>Typ dokumentu</t>
  </si>
  <si>
    <t>Przyjęcie</t>
  </si>
  <si>
    <t>Nr dokumentu źródłowego (dowód dostawy / faktura)</t>
  </si>
  <si>
    <t>A-103015</t>
  </si>
  <si>
    <t>DANE OPERACJI</t>
  </si>
  <si>
    <t>Powód operacji</t>
  </si>
  <si>
    <t>Przyjęcie zakupu</t>
  </si>
  <si>
    <t>Kontrahent</t>
  </si>
  <si>
    <t>Aydın Hırdavat Toptan (dostawca)</t>
  </si>
  <si>
    <t>Opis</t>
  </si>
  <si>
    <t>Zamówienie wrześniowe, 2. dostawa — bez braków</t>
  </si>
  <si>
    <t>Kod towaru</t>
  </si>
  <si>
    <t>Nazwa produktu</t>
  </si>
  <si>
    <t>Jednostka</t>
  </si>
  <si>
    <t>Ilość</t>
  </si>
  <si>
    <t>Koszt jednostkowy</t>
  </si>
  <si>
    <t>Kwota</t>
  </si>
  <si>
    <t>Regał / Uwagi</t>
  </si>
  <si>
    <t>HRD-0112</t>
  </si>
  <si>
    <t>Wkręt 4×40 (pudełko 200 szt.)</t>
  </si>
  <si>
    <t>Pudełko</t>
  </si>
  <si>
    <t>A-03</t>
  </si>
  <si>
    <t>HRD-0340</t>
  </si>
  <si>
    <t>Kołek 8 mm (paczka 100 szt.)</t>
  </si>
  <si>
    <t>Paczka</t>
  </si>
  <si>
    <t>A-04</t>
  </si>
  <si>
    <t>BYA-0021</t>
  </si>
  <si>
    <t>Farba wewnętrzna 15 l, biała</t>
  </si>
  <si>
    <t>Szt.</t>
  </si>
  <si>
    <t>C-01</t>
  </si>
  <si>
    <t>Liczba pozycji</t>
  </si>
  <si>
    <t>SUMA (koszt)</t>
  </si>
  <si>
    <t>WYDAJĄCY — imię i nazwisko / podpis</t>
  </si>
  <si>
    <t>ODBIERAJĄCY — imię i nazwisko / podpis</t>
  </si>
  <si>
    <t>KIEROWNIK MAGAZYNU — zatwierdzenie</t>
  </si>
  <si>
    <t>Niech stan magazynu aktualizuje się przy każdym przyjęciu i wydaniu: Ofisx Magazyn i Sprzedaż →</t>
  </si>
  <si>
    <t>Bezpłatny szablon · stokexcel.com — wypełnij jasnoniebieskie komórki i wiersze pozycji; kwoty i sumy liczą się wzorami.</t>
  </si>
  <si>
    <t>Typ</t>
  </si>
  <si>
    <t>Wydający</t>
  </si>
  <si>
    <t>Odbierający</t>
  </si>
  <si>
    <t>Uwagi</t>
  </si>
  <si>
    <t>DF-2026-0141</t>
  </si>
  <si>
    <t>Aydın Hırdavat Toptan</t>
  </si>
  <si>
    <t>A-102871</t>
  </si>
  <si>
    <t>Kemal (spedycja)</t>
  </si>
  <si>
    <t>Burak (magazyn)</t>
  </si>
  <si>
    <t/>
  </si>
  <si>
    <t>DF-2026-0142</t>
  </si>
  <si>
    <t>Wydanie</t>
  </si>
  <si>
    <t>Wydanie sprzedaży</t>
  </si>
  <si>
    <t>Demir Yapı</t>
  </si>
  <si>
    <t>S-000417</t>
  </si>
  <si>
    <t>Ali Demir</t>
  </si>
  <si>
    <t>DF-2026-0143</t>
  </si>
  <si>
    <t>Transfer do oddziału</t>
  </si>
  <si>
    <t>Oddział Çarşı</t>
  </si>
  <si>
    <t>Selin (oddział)</t>
  </si>
  <si>
    <t>Dokument przyjęcia w oddziale docelowym: DF-Ç-0088</t>
  </si>
  <si>
    <t>DF-2026-0144</t>
  </si>
  <si>
    <t>Zwrot od klienta</t>
  </si>
  <si>
    <t>Pudełko wgniecione, nadaje się do sprzedaży</t>
  </si>
  <si>
    <t>DF-2026-0145</t>
  </si>
  <si>
    <t>Ubytek / uszkodzenie</t>
  </si>
  <si>
    <t>Protokół 12</t>
  </si>
  <si>
    <t>Wiadro pęknięte, rozlało się</t>
  </si>
  <si>
    <t>Przyjęcie i wydanie z magazynu</t>
  </si>
  <si>
    <t>Bezpłatny szablon Excel · stokexcel.com</t>
  </si>
  <si>
    <t>PODSUMOWANIE</t>
  </si>
  <si>
    <t>JAK KORZYSTAĆ?</t>
  </si>
  <si>
    <t>Zarejestrowane dokumenty (unikalny nr)</t>
  </si>
  <si>
    <t>1. Na górze zakładki „Dokument magazynowy” wpisz dane firmy i magazynu.</t>
  </si>
  <si>
    <t>Zarejestrowane wiersze pozycji</t>
  </si>
  <si>
    <t>2. Przy każdej operacji nadaj numer dokumentu jako kontynuację poprzedniego; wpisz datę, typ dokumentu (Przyjęcie/Wydanie), ewentualny numer dowodu dostawy lub faktury, powód operacji i kontrahenta.</t>
  </si>
  <si>
    <t>Łączna kwota przyjęć (koszt)</t>
  </si>
  <si>
    <t>3. Pozycje wpisz z kodem towaru, nazwą, jednostką, ilością i kosztem jednostkowym; kwota i suma liczą się wzorem. Wydrukuj dokument i daj do podpisu wydającemu i odbierającemu.</t>
  </si>
  <si>
    <t>Łączna kwota wydań (koszt)</t>
  </si>
  <si>
    <t>4. KAŻDĄ POZYCJĘ dokumentu dodaj w zakładce „Dane” jako osobny wiersz z tym samym numerem dokumentu. Dzięki temu cały ruch danego produktu zobaczysz za pomocą filtra.</t>
  </si>
  <si>
    <t>Kwota przyjęć w tym miesiącu</t>
  </si>
  <si>
    <t>5. Pamiętaj o aktualizacji stanu magazynowego: ilość z dokumentu przyjęcia dodaj w tabeli stanów do kolumny „Przyjęto”, a z dokumentu wydania do kolumny „Wydano”. Zakładka „Podsumowanie” podaje łączną kwotę według rodzaju operacji.</t>
  </si>
  <si>
    <t>Kwota wydań w tym miesiącu</t>
  </si>
  <si>
    <t>Gdy Excel to za mało: Ofisx w chmurze, na telefonie, automatycznie →</t>
  </si>
  <si>
    <t>Przyjęcie z produkcji</t>
  </si>
  <si>
    <t>Transfer z oddziału / magazynu</t>
  </si>
  <si>
    <t>Zwrot do dostawcy</t>
  </si>
  <si>
    <t>Wydanie na produkcję / zużycie</t>
  </si>
  <si>
    <t>Inne</t>
  </si>
  <si>
    <t>Kg</t>
  </si>
  <si>
    <t>L</t>
  </si>
  <si>
    <t>Metr</t>
  </si>
  <si>
    <t>m²</t>
  </si>
  <si>
    <t>Karton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</si>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</sst>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Nieprawidłowa wartość" error="Wybierz opcję z listy." sqref="C9">
      <formula1>"Przyjęcie zakupu,Zwrot od klienta,Przyjęcie z produkcji,Transfer z oddziału / magazynu,Wydanie sprzedaży,Zwrot do dostawcy,Wydanie na produkcję / zużycie,Transfer do oddziału,Ubytek / uszkodzenie,Inne"</formula1>
    </dataValidation>
    <dataValidation type="list" allowBlank="1" showErrorMessage="1" errorTitle="Nieprawidłowa wartość" error="Wybierz opcję z listy." sqref="D14:D27">
      <formula1>"Szt.,Kg,L,Metr,m²,Karton,Paczka,Pudełko,Komplet"</formula1>
    </dataValidation>
    <dataValidation type="list" allowBlank="1" showErrorMessage="1" errorTitle="Nieprawidłowa wartość" error="Wybierz opcję z listy." sqref="G5">
      <formula1>"Przyjęcie,Wydanie"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3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46</v>
      </c>
      <c r="N1" s="25" t="s">
        <v>47</v>
      </c>
      <c r="O1" s="25" t="s">
        <v>48</v>
      </c>
    </row>
    <row r="2" spans="1:15" x14ac:dyDescent="0.25">
      <c r="A2" s="26" t="s">
        <v>49</v>
      </c>
      <c r="B2" s="27">
        <v>46287</v>
      </c>
      <c r="C2" s="26" t="s">
        <v>9</v>
      </c>
      <c r="D2" s="28" t="s">
        <v>14</v>
      </c>
      <c r="E2" s="28" t="s">
        <v>50</v>
      </c>
      <c r="F2" s="26" t="s">
        <v>51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52</v>
      </c>
      <c r="N2" s="28" t="s">
        <v>53</v>
      </c>
      <c r="O2" s="28" t="s">
        <v>54</v>
      </c>
    </row>
    <row r="3" spans="1:15" x14ac:dyDescent="0.25">
      <c r="A3" s="31" t="s">
        <v>49</v>
      </c>
      <c r="B3" s="32">
        <v>46287</v>
      </c>
      <c r="C3" s="31" t="s">
        <v>9</v>
      </c>
      <c r="D3" s="33" t="s">
        <v>14</v>
      </c>
      <c r="E3" s="33" t="s">
        <v>50</v>
      </c>
      <c r="F3" s="31" t="s">
        <v>51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52</v>
      </c>
      <c r="N3" s="33" t="s">
        <v>53</v>
      </c>
      <c r="O3" s="33" t="s">
        <v>54</v>
      </c>
    </row>
    <row r="4" spans="1:15" x14ac:dyDescent="0.25">
      <c r="A4" s="26" t="s">
        <v>55</v>
      </c>
      <c r="B4" s="27">
        <v>46288</v>
      </c>
      <c r="C4" s="26" t="s">
        <v>56</v>
      </c>
      <c r="D4" s="28" t="s">
        <v>57</v>
      </c>
      <c r="E4" s="28" t="s">
        <v>58</v>
      </c>
      <c r="F4" s="26" t="s">
        <v>59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53</v>
      </c>
      <c r="N4" s="28" t="s">
        <v>60</v>
      </c>
      <c r="O4" s="28" t="s">
        <v>54</v>
      </c>
    </row>
    <row r="5" spans="1:15" x14ac:dyDescent="0.25">
      <c r="A5" s="31" t="s">
        <v>61</v>
      </c>
      <c r="B5" s="32">
        <v>46289</v>
      </c>
      <c r="C5" s="31" t="s">
        <v>56</v>
      </c>
      <c r="D5" s="33" t="s">
        <v>62</v>
      </c>
      <c r="E5" s="33" t="s">
        <v>63</v>
      </c>
      <c r="F5" s="31" t="s">
        <v>54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53</v>
      </c>
      <c r="N5" s="33" t="s">
        <v>64</v>
      </c>
      <c r="O5" s="33" t="s">
        <v>65</v>
      </c>
    </row>
    <row r="6" spans="1:15" x14ac:dyDescent="0.25">
      <c r="A6" s="26" t="s">
        <v>66</v>
      </c>
      <c r="B6" s="27">
        <v>46290</v>
      </c>
      <c r="C6" s="26" t="s">
        <v>9</v>
      </c>
      <c r="D6" s="28" t="s">
        <v>67</v>
      </c>
      <c r="E6" s="28" t="s">
        <v>58</v>
      </c>
      <c r="F6" s="26" t="s">
        <v>59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60</v>
      </c>
      <c r="N6" s="28" t="s">
        <v>53</v>
      </c>
      <c r="O6" s="28" t="s">
        <v>68</v>
      </c>
    </row>
    <row r="7" spans="1:15" x14ac:dyDescent="0.25">
      <c r="A7" s="31" t="s">
        <v>69</v>
      </c>
      <c r="B7" s="32">
        <v>46291</v>
      </c>
      <c r="C7" s="31" t="s">
        <v>56</v>
      </c>
      <c r="D7" s="33" t="s">
        <v>70</v>
      </c>
      <c r="E7" s="33" t="s">
        <v>54</v>
      </c>
      <c r="F7" s="31" t="s">
        <v>71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53</v>
      </c>
      <c r="N7" s="33" t="s">
        <v>54</v>
      </c>
      <c r="O7" s="33" t="s">
        <v>72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50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52</v>
      </c>
      <c r="N8" s="28" t="s">
        <v>53</v>
      </c>
      <c r="O8" s="28" t="s">
        <v>54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50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52</v>
      </c>
      <c r="N9" s="33" t="s">
        <v>53</v>
      </c>
      <c r="O9" s="33" t="s">
        <v>54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50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52</v>
      </c>
      <c r="N10" s="28" t="s">
        <v>53</v>
      </c>
      <c r="O10" s="28" t="s">
        <v>54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"Przyjęcie"</formula>
    </cfRule>
  </conditionalFormatting>
  <conditionalFormatting sqref="C2:C300">
    <cfRule type="cellIs" dxfId="1" priority="1" operator="equal">
      <formula>"Wydanie"</formula>
    </cfRule>
  </conditionalFormatting>
  <conditionalFormatting sqref="D2:D300">
    <cfRule type="cellIs" dxfId="2" priority="1" operator="equal">
      <formula>"Ubytek / uszkodzenie"</formula>
    </cfRule>
  </conditionalFormatting>
  <dataValidations count="6">
    <dataValidation type="list" allowBlank="1" showErrorMessage="1" errorTitle="Nieprawidłowa wartość" error="Wybierz opcję z listy." sqref="C10:C300">
      <formula1>"Przyjęcie,Wydanie"</formula1>
    </dataValidation>
    <dataValidation type="list" allowBlank="1" showErrorMessage="1" errorTitle="Nieprawidłowa wartość" error="Wybierz opcję z listy." sqref="C2:C300">
      <formula1>"Przyjęcie,Wydanie"</formula1>
    </dataValidation>
    <dataValidation type="list" allowBlank="1" showErrorMessage="1" errorTitle="Nieprawidłowa wartość" error="Wybierz opcję z listy." sqref="D10:D300">
      <formula1>"Przyjęcie zakupu,Zwrot od klienta,Przyjęcie z produkcji,Transfer z oddziału / magazynu,Wydanie sprzedaży,Zwrot do dostawcy,Wydanie na produkcję / zużycie,Transfer do oddziału,Ubytek / uszkodzenie,Inne"</formula1>
    </dataValidation>
    <dataValidation type="list" allowBlank="1" showErrorMessage="1" errorTitle="Nieprawidłowa wartość" error="Wybierz opcję z listy." sqref="D2:D300">
      <formula1>"Przyjęcie zakupu,Zwrot od klienta,Przyjęcie z produkcji,Transfer z oddziału / magazynu,Wydanie sprzedaży,Zwrot do dostawcy,Wydanie na produkcję / zużycie,Transfer do oddziału,Ubytek / uszkodzenie,Inne"</formula1>
    </dataValidation>
    <dataValidation type="list" allowBlank="1" showErrorMessage="1" errorTitle="Nieprawidłowa wartość" error="Wybierz opcję z listy." sqref="J10:J300">
      <formula1>"Szt.,Kg,L,Metr,m²,Karton,Paczka,Pudełko,Komplet"</formula1>
    </dataValidation>
    <dataValidation type="list" allowBlank="1" showErrorMessage="1" errorTitle="Nieprawidłowa wartość" error="Wybierz opcję z listy." sqref="J2:J300">
      <formula1>"Szt.,Kg,L,Metr,m²,Karton,Paczka,Pudełko,Komplet"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73</v>
      </c>
    </row>
    <row r="3" spans="2:2" x14ac:dyDescent="0.25">
      <c r="B3" s="37" t="s">
        <v>74</v>
      </c>
    </row>
    <row r="5" spans="2:5" x14ac:dyDescent="0.25">
      <c r="B5" s="38" t="s">
        <v>75</v>
      </c>
      <c r="C5" s="39"/>
      <c r="E5" s="40" t="s">
        <v>76</v>
      </c>
    </row>
    <row r="6" ht="30" customHeight="1" spans="2:5" x14ac:dyDescent="0.25">
      <c r="B6" s="41" t="s">
        <v>77</v>
      </c>
      <c r="C6" s="42">
        <f>SUMPRODUCT(('Dane'!A2:A300&lt;&gt;"")/COUNTIF('Dane'!A2:A300,'Dane'!A2:A300&amp;""))</f>
      </c>
      <c r="E6" s="43" t="s">
        <v>78</v>
      </c>
    </row>
    <row r="7" ht="30" customHeight="1" spans="2:5" x14ac:dyDescent="0.25">
      <c r="B7" s="41" t="s">
        <v>79</v>
      </c>
      <c r="C7" s="42">
        <f>COUNTA('Dane'!H2:H300)</f>
      </c>
      <c r="E7" s="43" t="s">
        <v>80</v>
      </c>
    </row>
    <row r="8" ht="30" customHeight="1" spans="2:5" x14ac:dyDescent="0.25">
      <c r="B8" s="41" t="s">
        <v>81</v>
      </c>
      <c r="C8" s="44">
        <f>SUMIF('Dane'!C2:C300,"Przyjęcie",'Dane'!L2:L300)</f>
      </c>
      <c r="E8" s="43" t="s">
        <v>82</v>
      </c>
    </row>
    <row r="9" ht="30" customHeight="1" spans="2:5" x14ac:dyDescent="0.25">
      <c r="B9" s="41" t="s">
        <v>83</v>
      </c>
      <c r="C9" s="44">
        <f>SUMIF('Dane'!C2:C300,"Wydanie",'Dane'!L2:L300)</f>
      </c>
      <c r="E9" s="43" t="s">
        <v>84</v>
      </c>
    </row>
    <row r="10" ht="30" customHeight="1" spans="2:5" x14ac:dyDescent="0.25">
      <c r="B10" s="41" t="s">
        <v>85</v>
      </c>
      <c r="C10" s="44">
        <f>SUMIFS('Dane'!L2:L300,'Dane'!C2:C300,"Przyjęcie",'Dane'!B2:B300,"&gt;="&amp;DATE(YEAR(TODAY()),MONTH(TODAY()),1),'Dane'!B2:B300,"&lt;="&amp;EOMONTH(TODAY(),0))</f>
      </c>
      <c r="E10" s="43" t="s">
        <v>86</v>
      </c>
    </row>
    <row r="11" spans="2:3" x14ac:dyDescent="0.25">
      <c r="B11" s="41" t="s">
        <v>87</v>
      </c>
      <c r="C11" s="44">
        <f>SUMIFS('Dane'!L2:L300,'Dane'!C2:C300,"Wydanie",'Dane'!B2:B300,"&gt;="&amp;DATE(YEAR(TODAY()),MONTH(TODAY()),1),'Dane'!B2:B300,"&lt;="&amp;EOMONTH(TODAY(),0))</f>
      </c>
    </row>
    <row r="12" ht="24" customHeight="1" spans="2:5" x14ac:dyDescent="0.25">
      <c r="B12" s="41" t="s">
        <v>14</v>
      </c>
      <c r="C12" s="44">
        <f>SUMIF('Dane'!D2:D300,"Przyjęcie zakupu",'Dane'!L2:L300)</f>
      </c>
      <c r="E12" s="45" t="s">
        <v>88</v>
      </c>
    </row>
    <row r="13" spans="2:3" x14ac:dyDescent="0.25">
      <c r="B13" s="41" t="s">
        <v>67</v>
      </c>
      <c r="C13" s="44">
        <f>SUMIF('Dane'!D2:D300,"Zwrot od klienta",'Dane'!L2:L300)</f>
      </c>
    </row>
    <row r="14" spans="2:3" x14ac:dyDescent="0.25">
      <c r="B14" s="41" t="s">
        <v>89</v>
      </c>
      <c r="C14" s="44">
        <f>SUMIF('Dane'!D2:D300,"Przyjęcie z produkcji",'Dane'!L2:L300)</f>
      </c>
    </row>
    <row r="15" spans="2:3" x14ac:dyDescent="0.25">
      <c r="B15" s="41" t="s">
        <v>90</v>
      </c>
      <c r="C15" s="44">
        <f>SUMIF('Dane'!D2:D300,"Transfer z oddziału / magazynu",'Dane'!L2:L300)</f>
      </c>
    </row>
    <row r="16" spans="2:3" x14ac:dyDescent="0.25">
      <c r="B16" s="41" t="s">
        <v>57</v>
      </c>
      <c r="C16" s="44">
        <f>SUMIF('Dane'!D2:D300,"Wydanie sprzedaży",'Dane'!L2:L300)</f>
      </c>
    </row>
    <row r="17" spans="2:3" x14ac:dyDescent="0.25">
      <c r="B17" s="41" t="s">
        <v>91</v>
      </c>
      <c r="C17" s="44">
        <f>SUMIF('Dane'!D2:D300,"Zwrot do dostawcy",'Dane'!L2:L300)</f>
      </c>
    </row>
    <row r="18" spans="2:3" x14ac:dyDescent="0.25">
      <c r="B18" s="41" t="s">
        <v>92</v>
      </c>
      <c r="C18" s="44">
        <f>SUMIF('Dane'!D2:D300,"Wydanie na produkcję / zużycie",'Dane'!L2:L300)</f>
      </c>
    </row>
    <row r="19" spans="2:3" x14ac:dyDescent="0.25">
      <c r="B19" s="41" t="s">
        <v>62</v>
      </c>
      <c r="C19" s="44">
        <f>SUMIF('Dane'!D2:D300,"Transfer do oddziału",'Dane'!L2:L300)</f>
      </c>
    </row>
    <row r="20" spans="2:3" x14ac:dyDescent="0.25">
      <c r="B20" s="41" t="s">
        <v>70</v>
      </c>
      <c r="C20" s="44">
        <f>SUMIF('Dane'!D2:D300,"Ubytek / uszkodzenie",'Dane'!L2:L300)</f>
      </c>
    </row>
    <row r="21" spans="2:3" x14ac:dyDescent="0.25">
      <c r="B21" s="41" t="s">
        <v>93</v>
      </c>
      <c r="C21" s="44">
        <f>SUMIF('Dane'!D2:D300,"Inne",'Dane'!L2:L300)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56</v>
      </c>
      <c r="B3" t="s">
        <v>67</v>
      </c>
      <c r="C3" t="s">
        <v>94</v>
      </c>
    </row>
    <row r="4" spans="2:3" x14ac:dyDescent="0.25">
      <c r="B4" t="s">
        <v>89</v>
      </c>
      <c r="C4" t="s">
        <v>95</v>
      </c>
    </row>
    <row r="5" spans="2:3" x14ac:dyDescent="0.25">
      <c r="B5" t="s">
        <v>90</v>
      </c>
      <c r="C5" t="s">
        <v>96</v>
      </c>
    </row>
    <row r="6" spans="2:3" x14ac:dyDescent="0.25">
      <c r="B6" t="s">
        <v>57</v>
      </c>
      <c r="C6" t="s">
        <v>97</v>
      </c>
    </row>
    <row r="7" spans="2:3" x14ac:dyDescent="0.25">
      <c r="B7" t="s">
        <v>91</v>
      </c>
      <c r="C7" t="s">
        <v>98</v>
      </c>
    </row>
    <row r="8" spans="2:3" x14ac:dyDescent="0.25">
      <c r="B8" t="s">
        <v>92</v>
      </c>
      <c r="C8" t="s">
        <v>32</v>
      </c>
    </row>
    <row r="9" spans="2:3" x14ac:dyDescent="0.25">
      <c r="B9" t="s">
        <v>62</v>
      </c>
      <c r="C9" t="s">
        <v>28</v>
      </c>
    </row>
    <row r="10" spans="2:3" x14ac:dyDescent="0.25">
      <c r="B10" t="s">
        <v>70</v>
      </c>
      <c r="C10" t="s">
        <v>99</v>
      </c>
    </row>
    <row r="11" spans="2:2" x14ac:dyDescent="0.25">
      <c r="B11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Dokument magazynowy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