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m de Serviço" state="visible" r:id="rId4"/>
    <sheet sheetId="2" name="Registros de Serviço" state="visible" r:id="rId5"/>
    <sheet sheetId="3" name="Resumo" state="visible" r:id="rId6"/>
    <sheet sheetId="4" name="Listas" state="visible" r:id="rId7"/>
  </sheets>
  <definedNames>
    <definedName name="_xlnm.Print_Area" localSheetId="0">'Ordem de Serviço'!$B1:$G50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<sst xmlns="http://schemas.openxmlformats.org/spreadsheetml/2006/main" count="189" uniqueCount="149">
  <si>
    <t>NOME DA OFICINA / EMPRESA</t>
  </si>
  <si>
    <t>ORDEM DE SERVIÇO</t>
  </si>
  <si>
    <t>Endereço · Telefone</t>
  </si>
  <si>
    <t>Nº da OS</t>
  </si>
  <si>
    <t>İE-2026-0142</t>
  </si>
  <si>
    <t>FORMULÁRIO DE RECEPÇÃO DO VEÍCULO — uma via fica com o cliente</t>
  </si>
  <si>
    <t>Data / hora da entrada</t>
  </si>
  <si>
    <t>DADOS DO CLIENTE E DO VEÍCULO</t>
  </si>
  <si>
    <t>Nome do cliente / empresa</t>
  </si>
  <si>
    <t>Hakan Yıldız</t>
  </si>
  <si>
    <t>Telefone</t>
  </si>
  <si>
    <t>0532 000 00 07</t>
  </si>
  <si>
    <t>Placa</t>
  </si>
  <si>
    <t>34 ABC 123</t>
  </si>
  <si>
    <t>Ano do modelo</t>
  </si>
  <si>
    <t>Marca / modelo</t>
  </si>
  <si>
    <t>Fiat Egea 1.3 Multijet</t>
  </si>
  <si>
    <t>Quilometragem</t>
  </si>
  <si>
    <t>Nº do chassi (VIN)</t>
  </si>
  <si>
    <t>ZFA3560000XXXXXXX</t>
  </si>
  <si>
    <t>Nível de combustível</t>
  </si>
  <si>
    <t>1/2</t>
  </si>
  <si>
    <t>Avarias existentes / objetos deixados no veículo</t>
  </si>
  <si>
    <t>Risco no para-choque traseiro; estepe e macaco no porta-malas</t>
  </si>
  <si>
    <t>RECLAMAÇÃO DO CLIENTE / DESCRIÇÃO DO DEFEITO</t>
  </si>
  <si>
    <t>Chegou a hora da revisão periódica. Barulho na frente ao frear.</t>
  </si>
  <si>
    <t>SERVIÇOS REALIZADOS / DIAGNÓSTICO</t>
  </si>
  <si>
    <t>Óleo do motor e filtros trocados. Pastilhas dianteiras no limite, trocadas em jogo; discos medidos, sem necessidade de troca.</t>
  </si>
  <si>
    <t>Peça / Material Utilizado</t>
  </si>
  <si>
    <t>Nº da Peça / Marca</t>
  </si>
  <si>
    <t>Unid.</t>
  </si>
  <si>
    <t>Preço Unitário</t>
  </si>
  <si>
    <t>Valor (sem IVA)</t>
  </si>
  <si>
    <t>Óleo do motor 5W-30 (litro)</t>
  </si>
  <si>
    <t>Marca Exemplo</t>
  </si>
  <si>
    <t>Filtro de óleo</t>
  </si>
  <si>
    <t>OEM</t>
  </si>
  <si>
    <t>Filtro de ar</t>
  </si>
  <si>
    <t>Pastilha de freio dianteira (jogo)</t>
  </si>
  <si>
    <t>Mão de Obra / Serviço</t>
  </si>
  <si>
    <t>Mecânico / Técnico</t>
  </si>
  <si>
    <t>Hora</t>
  </si>
  <si>
    <t>Valor da Hora</t>
  </si>
  <si>
    <t>Mão de obra da revisão periódica</t>
  </si>
  <si>
    <t>Mecânico Ali</t>
  </si>
  <si>
    <t>Troca das pastilhas de freio dianteiras</t>
  </si>
  <si>
    <t>ENTREGA E PAGAMENTO</t>
  </si>
  <si>
    <t>Total de peças</t>
  </si>
  <si>
    <t>Previsão de entrega</t>
  </si>
  <si>
    <t>Total de mão de obra</t>
  </si>
  <si>
    <t>Data de entrega</t>
  </si>
  <si>
    <t>Subtotal (sem IVA)</t>
  </si>
  <si>
    <t>Forma de pagamento</t>
  </si>
  <si>
    <t>Alíquota de IVA %</t>
  </si>
  <si>
    <t>Status</t>
  </si>
  <si>
    <t>Pronto</t>
  </si>
  <si>
    <t>IVA</t>
  </si>
  <si>
    <t>TOTAL GERAL</t>
  </si>
  <si>
    <t>Entreguei meu veículo para o diagnóstico e o reparo do defeito acima descrito. Caso sejam necessárias peças ou mão de obra adicionais não listadas, serei informado previamente e minha aprovação será obtida. Recebi meu veículo após conferir os serviços realizados.</t>
  </si>
  <si>
    <t>PROPRIETÁRIO DO VEÍCULO — Nome / Assinatura (entrada e retirada)</t>
  </si>
  <si>
    <t>RESPONSÁVEL DA OFICINA — Nome / Assinatura / Carimbo</t>
  </si>
  <si>
    <t>Estoque de peças, conta do cliente e relatório de caixa no celular — Ofisx →</t>
  </si>
  <si>
    <t>Modelo gratuito · stokexcel.com — preencha as células azul-claras e as linhas; os valores são calculados por fórmula. Adicione cada ordem de serviço também à aba "Registros de Serviço". Para a alíquota de IVA, consulte seu contador.</t>
  </si>
  <si>
    <t>Data</t>
  </si>
  <si>
    <t>Marca / Modelo</t>
  </si>
  <si>
    <t>Km</t>
  </si>
  <si>
    <t>Cliente</t>
  </si>
  <si>
    <t>Defeito / Serviço Realizado</t>
  </si>
  <si>
    <t>Valor das Peças (sem IVA)</t>
  </si>
  <si>
    <t>Mão de Obra (sem IVA)</t>
  </si>
  <si>
    <t>IVA %</t>
  </si>
  <si>
    <t>Total (com IVA)</t>
  </si>
  <si>
    <t>Forma de Pagamento</t>
  </si>
  <si>
    <t>Data de Entrega</t>
  </si>
  <si>
    <t>Entrada (placa)</t>
  </si>
  <si>
    <t>İE-2026-0131</t>
  </si>
  <si>
    <t>06 DEF 456</t>
  </si>
  <si>
    <t>Renault Clio 1.5 dCi</t>
  </si>
  <si>
    <t>Ayten Kurt</t>
  </si>
  <si>
    <t>0533 000 00 01</t>
  </si>
  <si>
    <t>Troca do kit de embreagem</t>
  </si>
  <si>
    <t>Cartão de Crédito</t>
  </si>
  <si>
    <t>Entregue</t>
  </si>
  <si>
    <t>İE-2026-0134</t>
  </si>
  <si>
    <t>Recarga de gás do ar-condicionado e teste de vazamento</t>
  </si>
  <si>
    <t>Dinheiro</t>
  </si>
  <si>
    <t>İE-2026-0137</t>
  </si>
  <si>
    <t>35 KLM 789</t>
  </si>
  <si>
    <t>VW Passat 1.6 TDI</t>
  </si>
  <si>
    <t>Serkan Aydın</t>
  </si>
  <si>
    <t>0535 000 00 03</t>
  </si>
  <si>
    <t>Troca do kit de correia dentada e bomba d'água</t>
  </si>
  <si>
    <t>Transferência</t>
  </si>
  <si>
    <t>İE-2026-0138</t>
  </si>
  <si>
    <t>16 PRS 220</t>
  </si>
  <si>
    <t>Toyota Corolla 1.6</t>
  </si>
  <si>
    <t>Elif Şahin</t>
  </si>
  <si>
    <t>0536 000 00 04</t>
  </si>
  <si>
    <t>Revisão periódica de 60.000 km</t>
  </si>
  <si>
    <t>İE-2026-0139</t>
  </si>
  <si>
    <t>34 MNO 555</t>
  </si>
  <si>
    <t>Opel Astra 1.4</t>
  </si>
  <si>
    <t>Burak Eren</t>
  </si>
  <si>
    <t>0537 000 00 05</t>
  </si>
  <si>
    <t>Troca da bateria e verificação do sistema de carga</t>
  </si>
  <si>
    <t>İE-2026-0140</t>
  </si>
  <si>
    <t>Pedal da embreagem duro — regulagem e verificação (vinculado ao serviço anterior)</t>
  </si>
  <si>
    <t>İE-2026-0141</t>
  </si>
  <si>
    <t>34 TUV 908</t>
  </si>
  <si>
    <t>Ford Transit Custom</t>
  </si>
  <si>
    <t>Kaan Lojistik — Murat Kaan</t>
  </si>
  <si>
    <t>0538 000 00 06</t>
  </si>
  <si>
    <t>Barulho na dianteira: terminal de direção e bandeja</t>
  </si>
  <si>
    <t>Em reparo</t>
  </si>
  <si>
    <t>Revisão periódica + pastilhas dianteiras; ruído ao frear</t>
  </si>
  <si>
    <t>İE-2026-0143</t>
  </si>
  <si>
    <t>41 GHJ 314</t>
  </si>
  <si>
    <t>Hyundai i20 1.4</t>
  </si>
  <si>
    <t>Zeynep Arslan</t>
  </si>
  <si>
    <t>0539 000 00 08</t>
  </si>
  <si>
    <t>Luz de falha do motor acesa — diagnóstico</t>
  </si>
  <si>
    <t>Recebido</t>
  </si>
  <si>
    <t>Ordem de Serviço e Histórico</t>
  </si>
  <si>
    <t>Modelo gratuito em Excel · stokexcel.com</t>
  </si>
  <si>
    <t>RESUMO</t>
  </si>
  <si>
    <t>COMO USAR?</t>
  </si>
  <si>
    <t>Total de ordens de serviço</t>
  </si>
  <si>
    <t>1. Ao receber o veículo, preencha a aba "Ordem de Serviço": placa, km, nº do chassi, avarias existentes e a reclamação do cliente; peça a assinatura do cliente.</t>
  </si>
  <si>
    <t>Veículos diferentes (placa, únicos)</t>
  </si>
  <si>
    <t>2. Lance as peças usadas na tabela de peças e a mão de obra nas linhas de mão de obra; subtotal, impostos e total geral são calculados por fórmula.</t>
  </si>
  <si>
    <t>Recebido (na fila de espera)</t>
  </si>
  <si>
    <t>3. Adicione cada ordem de serviço como uma linha nesta aba "Registros de Serviço"; lance o valor das peças e da mão de obra em colunas separadas.</t>
  </si>
  <si>
    <t>Veículo em reparo</t>
  </si>
  <si>
    <t>4. Atualize o status conforme o serviço avança (Recebido → Em reparo → Pronto → Entregue); ao receber o pagamento, escolha a Forma de Pagamento.</t>
  </si>
  <si>
    <t>Veículo pronto aguardando retirada</t>
  </si>
  <si>
    <t>5. Escreva a placa SEMPRE igual em todas as linhas (ex.: "34 ABC 123"); ao filtrar a coluna Placa, aparece todo o histórico de serviços do veículo, e a coluna "Visita" mostra quantas vezes ele veio.</t>
  </si>
  <si>
    <t>Receita de mão de obra do mês (sem impostos)</t>
  </si>
  <si>
    <t>Receita de peças do mês (sem impostos)</t>
  </si>
  <si>
    <t>Quando o Excel não basta: com a Ofisx na nuvem, pelo celular, automático →</t>
  </si>
  <si>
    <t>Total do mês (com impostos)</t>
  </si>
  <si>
    <t>Recebido no mês — Dinheiro</t>
  </si>
  <si>
    <t>Recebido no mês — Cartão de crédito</t>
  </si>
  <si>
    <t>Recebido no mês — Transferência</t>
  </si>
  <si>
    <t>Valor dos serviços sem pagamento registrado</t>
  </si>
  <si>
    <t>Combustível</t>
  </si>
  <si>
    <t>Vazio</t>
  </si>
  <si>
    <t>1/4</t>
  </si>
  <si>
    <t>3/4</t>
  </si>
  <si>
    <t>Cheio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</si>
</sst>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Valor inválido" error="Selecione uma opção da lista." sqref="C39">
      <formula1>"Dinheiro,Cartão de Crédito,Transferência"</formula1>
    </dataValidation>
    <dataValidation type="list" allowBlank="1" showErrorMessage="1" errorTitle="Valor inválido" error="Selecione uma opção da lista." sqref="C40">
      <formula1>"Recebido,Em reparo,Pronto,Entregue"</formula1>
    </dataValidation>
    <dataValidation type="list" allowBlank="1" showErrorMessage="1" errorTitle="Valor inválido" error="Selecione uma opção da lista." sqref="F10">
      <formula1>"Vazio,1/4,1/2,3/4,Cheio"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72</v>
      </c>
      <c r="N1" s="31" t="s">
        <v>54</v>
      </c>
      <c r="O1" s="31" t="s">
        <v>73</v>
      </c>
      <c r="P1" s="31" t="s">
        <v>74</v>
      </c>
    </row>
    <row r="2" spans="1:16" x14ac:dyDescent="0.25">
      <c r="A2" s="32">
        <v>46283</v>
      </c>
      <c r="B2" s="33" t="s">
        <v>75</v>
      </c>
      <c r="C2" s="33" t="s">
        <v>76</v>
      </c>
      <c r="D2" s="34" t="s">
        <v>77</v>
      </c>
      <c r="E2" s="35">
        <v>96300</v>
      </c>
      <c r="F2" s="34" t="s">
        <v>78</v>
      </c>
      <c r="G2" s="34" t="s">
        <v>79</v>
      </c>
      <c r="H2" s="34" t="s">
        <v>80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81</v>
      </c>
      <c r="N2" s="33" t="s">
        <v>82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83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84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85</v>
      </c>
      <c r="N3" s="38" t="s">
        <v>82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86</v>
      </c>
      <c r="C4" s="33" t="s">
        <v>87</v>
      </c>
      <c r="D4" s="34" t="s">
        <v>88</v>
      </c>
      <c r="E4" s="35">
        <v>184200</v>
      </c>
      <c r="F4" s="34" t="s">
        <v>89</v>
      </c>
      <c r="G4" s="34" t="s">
        <v>90</v>
      </c>
      <c r="H4" s="34" t="s">
        <v>91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92</v>
      </c>
      <c r="N4" s="33" t="s">
        <v>82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93</v>
      </c>
      <c r="C5" s="38" t="s">
        <v>94</v>
      </c>
      <c r="D5" s="39" t="s">
        <v>95</v>
      </c>
      <c r="E5" s="40">
        <v>64500</v>
      </c>
      <c r="F5" s="39" t="s">
        <v>96</v>
      </c>
      <c r="G5" s="39" t="s">
        <v>97</v>
      </c>
      <c r="H5" s="39" t="s">
        <v>98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92</v>
      </c>
      <c r="N5" s="38" t="s">
        <v>82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99</v>
      </c>
      <c r="C6" s="33" t="s">
        <v>100</v>
      </c>
      <c r="D6" s="34" t="s">
        <v>101</v>
      </c>
      <c r="E6" s="35">
        <v>143000</v>
      </c>
      <c r="F6" s="34" t="s">
        <v>102</v>
      </c>
      <c r="G6" s="34" t="s">
        <v>103</v>
      </c>
      <c r="H6" s="34" t="s">
        <v>104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81</v>
      </c>
      <c r="N6" s="33" t="s">
        <v>82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105</v>
      </c>
      <c r="C7" s="38" t="s">
        <v>76</v>
      </c>
      <c r="D7" s="39" t="s">
        <v>77</v>
      </c>
      <c r="E7" s="40">
        <v>97100</v>
      </c>
      <c r="F7" s="39" t="s">
        <v>78</v>
      </c>
      <c r="G7" s="39" t="s">
        <v>79</v>
      </c>
      <c r="H7" s="39" t="s">
        <v>106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85</v>
      </c>
      <c r="N7" s="38" t="s">
        <v>82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107</v>
      </c>
      <c r="C8" s="33" t="s">
        <v>108</v>
      </c>
      <c r="D8" s="34" t="s">
        <v>109</v>
      </c>
      <c r="E8" s="35">
        <v>212000</v>
      </c>
      <c r="F8" s="34" t="s">
        <v>110</v>
      </c>
      <c r="G8" s="34" t="s">
        <v>111</v>
      </c>
      <c r="H8" s="34" t="s">
        <v>112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113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114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115</v>
      </c>
      <c r="C10" s="33" t="s">
        <v>116</v>
      </c>
      <c r="D10" s="34" t="s">
        <v>117</v>
      </c>
      <c r="E10" s="35">
        <v>88700</v>
      </c>
      <c r="F10" s="34" t="s">
        <v>118</v>
      </c>
      <c r="G10" s="34" t="s">
        <v>119</v>
      </c>
      <c r="H10" s="34" t="s">
        <v>120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121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"Em reparo"</formula>
    </cfRule>
  </conditionalFormatting>
  <conditionalFormatting sqref="N2:N300">
    <cfRule type="cellIs" dxfId="1" priority="1" operator="equal">
      <formula>"Pronto"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Valor inválido" error="Selecione uma opção da lista." sqref="M10:M300">
      <formula1>"Dinheiro,Cartão de Crédito,Transferência"</formula1>
    </dataValidation>
    <dataValidation type="list" allowBlank="1" showErrorMessage="1" errorTitle="Valor inválido" error="Selecione uma opção da lista." sqref="M2:M300">
      <formula1>"Dinheiro,Cartão de Crédito,Transferência"</formula1>
    </dataValidation>
    <dataValidation type="list" allowBlank="1" showErrorMessage="1" errorTitle="Valor inválido" error="Selecione uma opção da lista." sqref="N10:N300">
      <formula1>"Recebido,Em reparo,Pronto,Entregue"</formula1>
    </dataValidation>
    <dataValidation type="list" allowBlank="1" showErrorMessage="1" errorTitle="Valor inválido" error="Selecione uma opção da lista." sqref="N2:N300">
      <formula1>"Recebido,Em reparo,Pronto,Entregue"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122</v>
      </c>
    </row>
    <row r="3" spans="2:2" x14ac:dyDescent="0.25">
      <c r="B3" s="43" t="s">
        <v>123</v>
      </c>
    </row>
    <row r="5" spans="2:5" x14ac:dyDescent="0.25">
      <c r="B5" s="44" t="s">
        <v>124</v>
      </c>
      <c r="C5" s="45"/>
      <c r="E5" s="46" t="s">
        <v>125</v>
      </c>
    </row>
    <row r="6" ht="30" customHeight="1" spans="2:5" x14ac:dyDescent="0.25">
      <c r="B6" s="47" t="s">
        <v>126</v>
      </c>
      <c r="C6" s="48">
        <f>COUNTA('Registros de Serviço'!B2:B300)</f>
      </c>
      <c r="E6" s="49" t="s">
        <v>127</v>
      </c>
    </row>
    <row r="7" ht="30" customHeight="1" spans="2:5" x14ac:dyDescent="0.25">
      <c r="B7" s="47" t="s">
        <v>128</v>
      </c>
      <c r="C7" s="48">
        <f>SUMPRODUCT(('Registros de Serviço'!C2:C300&lt;&gt;"")/COUNTIF('Registros de Serviço'!C2:C300,'Registros de Serviço'!C2:C300&amp;""))</f>
      </c>
      <c r="E7" s="49" t="s">
        <v>129</v>
      </c>
    </row>
    <row r="8" ht="30" customHeight="1" spans="2:5" x14ac:dyDescent="0.25">
      <c r="B8" s="47" t="s">
        <v>130</v>
      </c>
      <c r="C8" s="48">
        <f>COUNTIF('Registros de Serviço'!N2:N300,"Recebido")</f>
      </c>
      <c r="E8" s="49" t="s">
        <v>131</v>
      </c>
    </row>
    <row r="9" ht="30" customHeight="1" spans="2:5" x14ac:dyDescent="0.25">
      <c r="B9" s="47" t="s">
        <v>132</v>
      </c>
      <c r="C9" s="48">
        <f>COUNTIF('Registros de Serviço'!N2:N300,"Em reparo")</f>
      </c>
      <c r="E9" s="49" t="s">
        <v>133</v>
      </c>
    </row>
    <row r="10" ht="30" customHeight="1" spans="2:5" x14ac:dyDescent="0.25">
      <c r="B10" s="47" t="s">
        <v>134</v>
      </c>
      <c r="C10" s="48">
        <f>COUNTIF('Registros de Serviço'!N2:N300,"Pronto")</f>
      </c>
      <c r="E10" s="49" t="s">
        <v>135</v>
      </c>
    </row>
    <row r="11" spans="2:3" x14ac:dyDescent="0.25">
      <c r="B11" s="47" t="s">
        <v>136</v>
      </c>
      <c r="C11" s="50">
        <f>SUMIFS('Registros de Serviço'!J2:J300,'Registros de Serviço'!A2:A300,"&gt;="&amp;DATE(YEAR(TODAY()),MONTH(TODAY()),1),'Registros de Serviço'!A2:A300,"&lt;="&amp;EOMONTH(TODAY(),0))</f>
      </c>
    </row>
    <row r="12" ht="24" customHeight="1" spans="2:5" x14ac:dyDescent="0.25">
      <c r="B12" s="47" t="s">
        <v>137</v>
      </c>
      <c r="C12" s="50">
        <f>SUMIFS('Registros de Serviço'!I2:I300,'Registros de Serviço'!A2:A300,"&gt;="&amp;DATE(YEAR(TODAY()),MONTH(TODAY()),1),'Registros de Serviço'!A2:A300,"&lt;="&amp;EOMONTH(TODAY(),0))</f>
      </c>
      <c r="E12" s="51" t="s">
        <v>138</v>
      </c>
    </row>
    <row r="13" spans="2:3" x14ac:dyDescent="0.25">
      <c r="B13" s="47" t="s">
        <v>139</v>
      </c>
      <c r="C13" s="50">
        <f>SUMIFS('Registros de Serviço'!L2:L300,'Registros de Serviço'!A2:A300,"&gt;="&amp;DATE(YEAR(TODAY()),MONTH(TODAY()),1),'Registros de Serviço'!A2:A300,"&lt;="&amp;EOMONTH(TODAY(),0))</f>
      </c>
    </row>
    <row r="14" spans="2:3" x14ac:dyDescent="0.25">
      <c r="B14" s="47" t="s">
        <v>140</v>
      </c>
      <c r="C14" s="50">
        <f>SUMIFS('Registros de Serviço'!L2:L300,'Registros de Serviço'!M2:M300,"Dinheiro",'Registros de Serviço'!A2:A300,"&gt;="&amp;DATE(YEAR(TODAY()),MONTH(TODAY()),1),'Registros de Serviço'!A2:A300,"&lt;="&amp;EOMONTH(TODAY(),0))</f>
      </c>
    </row>
    <row r="15" spans="2:3" x14ac:dyDescent="0.25">
      <c r="B15" s="47" t="s">
        <v>141</v>
      </c>
      <c r="C15" s="50">
        <f>SUMIFS('Registros de Serviço'!L2:L300,'Registros de Serviço'!M2:M300,"Cartão de Crédito",'Registros de Serviço'!A2:A300,"&gt;="&amp;DATE(YEAR(TODAY()),MONTH(TODAY()),1),'Registros de Serviço'!A2:A300,"&lt;="&amp;EOMONTH(TODAY(),0))</f>
      </c>
    </row>
    <row r="16" spans="2:3" x14ac:dyDescent="0.25">
      <c r="B16" s="47" t="s">
        <v>142</v>
      </c>
      <c r="C16" s="50">
        <f>SUMIFS('Registros de Serviço'!L2:L300,'Registros de Serviço'!M2:M300,"Transferência",'Registros de Serviço'!A2:A300,"&gt;="&amp;DATE(YEAR(TODAY()),MONTH(TODAY()),1),'Registros de Serviço'!A2:A300,"&lt;="&amp;EOMONTH(TODAY(),0))</f>
      </c>
    </row>
    <row r="17" spans="2:3" x14ac:dyDescent="0.25">
      <c r="B17" s="47" t="s">
        <v>143</v>
      </c>
      <c r="C17" s="50">
        <f>SUMIFS('Registros de Serviço'!L2:L300,'Registros de Serviço'!M2:M300,"")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72</v>
      </c>
      <c r="B1" s="52" t="s">
        <v>54</v>
      </c>
      <c r="C1" s="52" t="s">
        <v>144</v>
      </c>
    </row>
    <row r="2" spans="1:3" x14ac:dyDescent="0.25">
      <c r="A2" t="s">
        <v>85</v>
      </c>
      <c r="B2" t="s">
        <v>121</v>
      </c>
      <c r="C2" t="s">
        <v>145</v>
      </c>
    </row>
    <row r="3" spans="1:3" x14ac:dyDescent="0.25">
      <c r="A3" t="s">
        <v>81</v>
      </c>
      <c r="B3" t="s">
        <v>113</v>
      </c>
      <c r="C3" t="s">
        <v>146</v>
      </c>
    </row>
    <row r="4" spans="1:3" x14ac:dyDescent="0.25">
      <c r="A4" t="s">
        <v>92</v>
      </c>
      <c r="B4" t="s">
        <v>55</v>
      </c>
      <c r="C4" t="s">
        <v>21</v>
      </c>
    </row>
    <row r="5" spans="2:3" x14ac:dyDescent="0.25">
      <c r="B5" t="s">
        <v>82</v>
      </c>
      <c r="C5" t="s">
        <v>147</v>
      </c>
    </row>
    <row r="6" spans="3:3" x14ac:dyDescent="0.25">
      <c r="C6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Ordem de Serviço</vt:lpstr>
      <vt:lpstr>Registros de Serviço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