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аз-наряд" state="visible" r:id="rId4"/>
    <sheet sheetId="2" name="Журнал сервиса" state="visible" r:id="rId5"/>
    <sheet sheetId="3" name="Итоги" state="visible" r:id="rId6"/>
    <sheet sheetId="4" name="Списки" state="visible" r:id="rId7"/>
  </sheets>
  <definedNames>
    <definedName name="_xlnm.Print_Area" localSheetId="0">'Заказ-наряд'!$B1:$G50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<sst xmlns="http://schemas.openxmlformats.org/spreadsheetml/2006/main" count="189" uniqueCount="146">
  <si>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НАЗВАНИЕ СЕРВИСА / КОМПАНИИ</t>
  </si>
  <si>
    <t>СЕРВИСНЫЙ ЗАКАЗ-НАРЯД</t>
  </si>
  <si>
    <t>Адрес · Телефон</t>
  </si>
  <si>
    <t>№ заказ-наряда</t>
  </si>
  <si>
    <t>İE-2026-0142</t>
  </si>
  <si>
    <t>АКТ ПРИЁМА АВТОМОБИЛЯ — один экземпляр выдаётся клиенту</t>
  </si>
  <si>
    <t>Дата / время приёма</t>
  </si>
  <si>
    <t>СВЕДЕНИЯ О КЛИЕНТЕ И АВТОМОБИЛЕ</t>
  </si>
  <si>
    <t>ФИО клиента / компания</t>
  </si>
  <si>
    <t>Hakan Yıldız</t>
  </si>
  <si>
    <t>Телефон</t>
  </si>
  <si>
    <t>0532 000 00 07</t>
  </si>
  <si>
    <t>Госномер</t>
  </si>
  <si>
    <t>34 ABC 123</t>
  </si>
  <si>
    <t>Год выпуска</t>
  </si>
  <si>
    <t>Марка / модель</t>
  </si>
  <si>
    <t>Fiat Egea 1.3 Multijet</t>
  </si>
  <si>
    <t>Пробег</t>
  </si>
  <si>
    <t>VIN-номер</t>
  </si>
  <si>
    <t>ZFA3560000XXXXXXX</t>
  </si>
  <si>
    <t>Уровень топлива</t>
  </si>
  <si>
    <t>1/2</t>
  </si>
  <si>
    <t>Имеющиеся повреждения / вещи, оставленные в автомобиле</t>
  </si>
  <si>
    <t>Царапина на заднем бампере; в багажнике запаска и домкрат</t>
  </si>
  <si>
    <t>ЖАЛОБА КЛИЕНТА / ОПИСАНИЕ НЕИСПРАВНОСТИ</t>
  </si>
  <si>
    <t>Подошло время планового ТО. При торможении слышен звук спереди.</t>
  </si>
  <si>
    <t>ВЫПОЛНЕННЫЕ РАБОТЫ / ЗАКЛЮЧЕНИЕ</t>
  </si>
  <si>
    <t>Заменены моторное масло и фильтры. Передние колодки были на пределе, заменены комплектом; диски измерены, замена не требуется.</t>
  </si>
  <si>
    <t>Использованные запчасти / материалы</t>
  </si>
  <si>
    <t>№ детали / Марка</t>
  </si>
  <si>
    <t>Шт.</t>
  </si>
  <si>
    <t>Цена за ед.</t>
  </si>
  <si>
    <t>Сумма (без НДС)</t>
  </si>
  <si>
    <t>Моторное масло 5W-30 (литр)</t>
  </si>
  <si>
    <t>Пример марки</t>
  </si>
  <si>
    <t>Масляный фильтр</t>
  </si>
  <si>
    <t>OEM</t>
  </si>
  <si>
    <t>Воздушный фильтр</t>
  </si>
  <si>
    <t>Передние тормозные колодки (комплект)</t>
  </si>
  <si>
    <t>Работа / Выполненные работы</t>
  </si>
  <si>
    <t>Мастер / Техник</t>
  </si>
  <si>
    <t>Час</t>
  </si>
  <si>
    <t>Стоимость часа</t>
  </si>
  <si>
    <t>Работа по плановому ТО</t>
  </si>
  <si>
    <t>Мастер Али</t>
  </si>
  <si>
    <t>Замена передних тормозных колодок</t>
  </si>
  <si>
    <t>ВЫДАЧА И ОПЛАТА</t>
  </si>
  <si>
    <t>Итого запчасти</t>
  </si>
  <si>
    <t>Ориентировочная дата выдачи</t>
  </si>
  <si>
    <t>Итого работы</t>
  </si>
  <si>
    <t>Дата выдачи</t>
  </si>
  <si>
    <t>Промежуточный итог (без НДС)</t>
  </si>
  <si>
    <t>Способ оплаты</t>
  </si>
  <si>
    <t>Ставка НДС %</t>
  </si>
  <si>
    <t>Статус</t>
  </si>
  <si>
    <t>Готово</t>
  </si>
  <si>
    <t>НДС</t>
  </si>
  <si>
    <t>ОБЩИЙ ИТОГ</t>
  </si>
  <si>
    <t>Я передал(а) автомобиль для диагностики и устранения указанной выше неисправности. Если потребуются дополнительные запчасти или работы, не указанные в списке, меня заранее проинформируют и получат моё согласие. Автомобиль принят мной после проверки выполненных работ.</t>
  </si>
  <si>
    <t>ВЛАДЕЛЕЦ АВТОМОБИЛЯ — ФИО / Подпись (приёмка и получение)</t>
  </si>
  <si>
    <t>ПРЕДСТАВИТЕЛЬ СЕРВИСА — ФИО / Подпись / Печать</t>
  </si>
  <si>
    <t>Склад запчастей, расчёты с клиентами и кассовый отчёт на телефоне — Ofisx →</t>
  </si>
  <si>
    <t>Бесплатный шаблон · stokexcel.com — заполните светло-синие ячейки и строки; суммы считаются формулами. Каждый заказ-наряд добавляйте и на лист «Журнал сервиса». По ставке НДС проконсультируйтесь с бухгалтером.</t>
  </si>
  <si>
    <t>Дата</t>
  </si>
  <si>
    <t>Марка / Модель</t>
  </si>
  <si>
    <t>Клиент</t>
  </si>
  <si>
    <t>Неисправность / Выполненная работа</t>
  </si>
  <si>
    <t>Сумма запчастей (без НДС)</t>
  </si>
  <si>
    <t>Сумма работ (без НДС)</t>
  </si>
  <si>
    <t>НДС %</t>
  </si>
  <si>
    <t>Итого (с НДС)</t>
  </si>
  <si>
    <t>Поступление (госномер)</t>
  </si>
  <si>
    <t>ЗН-2026-0131</t>
  </si>
  <si>
    <t>06 DEF 456</t>
  </si>
  <si>
    <t>Renault Clio 1.5 dCi</t>
  </si>
  <si>
    <t>Ayten Kurt</t>
  </si>
  <si>
    <t>0533 000 00 01</t>
  </si>
  <si>
    <t>Замена комплекта сцепления</t>
  </si>
  <si>
    <t>Кредитная карта</t>
  </si>
  <si>
    <t>Выдан</t>
  </si>
  <si>
    <t>ЗН-2026-0134</t>
  </si>
  <si>
    <t>Заправка кондиционера и проверка на утечку</t>
  </si>
  <si>
    <t>Наличные</t>
  </si>
  <si>
    <t>ЗН-2026-0137</t>
  </si>
  <si>
    <t>35 KLM 789</t>
  </si>
  <si>
    <t>VW Passat 1.6 TDI</t>
  </si>
  <si>
    <t>Serkan Aydın</t>
  </si>
  <si>
    <t>0535 000 00 03</t>
  </si>
  <si>
    <t>Замена комплекта ГРМ и помпы</t>
  </si>
  <si>
    <t>Банковский перевод</t>
  </si>
  <si>
    <t>ЗН-2026-0138</t>
  </si>
  <si>
    <t>16 PRS 220</t>
  </si>
  <si>
    <t>Toyota Corolla 1.6</t>
  </si>
  <si>
    <t>Elif Şahin</t>
  </si>
  <si>
    <t>0536 000 00 04</t>
  </si>
  <si>
    <t>Плановое ТО на 60 000 км</t>
  </si>
  <si>
    <t>ЗН-2026-0139</t>
  </si>
  <si>
    <t>34 MNO 555</t>
  </si>
  <si>
    <t>Opel Astra 1.4</t>
  </si>
  <si>
    <t>Burak Eren</t>
  </si>
  <si>
    <t>0537 000 00 05</t>
  </si>
  <si>
    <t>Замена аккумулятора и проверка системы зарядки</t>
  </si>
  <si>
    <t>ЗН-2026-0140</t>
  </si>
  <si>
    <t>Тугая педаль сцепления — регулировка и проверка (связано с предыдущим заказом)</t>
  </si>
  <si>
    <t>ЗН-2026-0141</t>
  </si>
  <si>
    <t>34 TUV 908</t>
  </si>
  <si>
    <t>Ford Transit Custom</t>
  </si>
  <si>
    <t>Kaan Lojistik — Murat Kaan</t>
  </si>
  <si>
    <t>0538 000 00 06</t>
  </si>
  <si>
    <t>Шум в передней подвеске: рулевой наконечник и рычаг</t>
  </si>
  <si>
    <t>В ремонте</t>
  </si>
  <si>
    <t>Плановое ТО + передние колодки; шум при торможении</t>
  </si>
  <si>
    <t>ЗН-2026-0143</t>
  </si>
  <si>
    <t>41 GHJ 314</t>
  </si>
  <si>
    <t>Hyundai i20 1.4</t>
  </si>
  <si>
    <t>Zeynep Arslan</t>
  </si>
  <si>
    <t>0539 000 00 08</t>
  </si>
  <si>
    <t>Горит лампа неисправности двигателя — диагностика</t>
  </si>
  <si>
    <t>Принят</t>
  </si>
  <si>
    <t>Заказ-наряды автосервиса и журнал обслуживания</t>
  </si>
  <si>
    <t>Бесплатный шаблон Excel · stokexcel.com</t>
  </si>
  <si>
    <t>ИТОГИ</t>
  </si>
  <si>
    <t>КАК ПОЛЬЗОВАТЬСЯ?</t>
  </si>
  <si>
    <t>Всего заказ-нарядов</t>
  </si>
  <si>
    <t>1. При приёмке автомобиля заполните вкладку «Заказ-наряд»: госномер, пробег, VIN, имеющиеся повреждения и жалобу клиента; дайте клиенту подписать.</t>
  </si>
  <si>
    <t>Разных автомобилей (по госномеру)</t>
  </si>
  <si>
    <t>2. Использованные запчасти впишите в таблицу запчастей, работы — в отдельные строки; промежуточный итог, НДС и общий итог считаются формулами.</t>
  </si>
  <si>
    <t>Принят (ожидают в очереди)</t>
  </si>
  <si>
    <t>3. Добавляйте каждый заказ-наряд на вкладку «Журнал обслуживания» одной строкой; стоимость запчастей и работ вносите в отдельные столбцы.</t>
  </si>
  <si>
    <t>Автомобили в ремонте</t>
  </si>
  <si>
    <t>4. Обновляйте статус по ходу работ (Принят → В ремонте → Готов → Выдан); после получения оплаты выберите способ оплаты.</t>
  </si>
  <si>
    <t>Готовые автомобили, ожидающие выдачи</t>
  </si>
  <si>
    <t>5. Вводите госномер в каждой строке ОДИНАКОВО (напр. «34 ABC 123»); если отфильтровать столбец «Госномер», отобразится вся история обслуживания автомобиля, а столбец «Визит» покажет номер визита.</t>
  </si>
  <si>
    <t>Доход от работ за месяц (без НДС)</t>
  </si>
  <si>
    <t>Доход от запчастей за месяц (без НДС)</t>
  </si>
  <si>
    <t>Когда Excel уже недостаточно: Ofisx в облаке, с телефона, автоматически →</t>
  </si>
  <si>
    <t>Итого за месяц (с НДС)</t>
  </si>
  <si>
    <t>Получено за месяц — наличные</t>
  </si>
  <si>
    <t>Получено за месяц — банковская карта</t>
  </si>
  <si>
    <t>Получено за месяц — перевод</t>
  </si>
  <si>
    <t>Сумма заказов без внесённой оплаты</t>
  </si>
  <si>
    <t>Топливо</t>
  </si>
  <si>
    <t>Пусто</t>
  </si>
  <si>
    <t>1/4</t>
  </si>
  <si>
    <t>3/4</t>
  </si>
  <si>
    <t>Полный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</si>
</sst>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Недопустимое значение" error="Выберите значение из списка." sqref="C39">
      <formula1>"Наличные,Кредитная карта,Банковский перевод"</formula1>
    </dataValidation>
    <dataValidation type="list" allowBlank="1" showErrorMessage="1" errorTitle="Недопустимое значение" error="Выберите значение из списка." sqref="C40">
      <formula1>"Принят,В ремонте,Готово,Выдан"</formula1>
    </dataValidation>
    <dataValidation type="list" allowBlank="1" showErrorMessage="1" errorTitle="Недопустимое значение" error="Выберите значение из списка." sqref="F10">
      <formula1>"Пусто,1/4,1/2,3/4,Полный"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17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"В ремонте"</formula>
    </cfRule>
  </conditionalFormatting>
  <conditionalFormatting sqref="N2:N300">
    <cfRule type="cellIs" dxfId="1" priority="1" operator="equal">
      <formula>"Готово"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Недопустимое значение" error="Выберите значение из списка." sqref="M10:M300">
      <formula1>"Наличные,Кредитная карта,Банковский перевод"</formula1>
    </dataValidation>
    <dataValidation type="list" allowBlank="1" showErrorMessage="1" errorTitle="Недопустимое значение" error="Выберите значение из списка." sqref="M2:M300">
      <formula1>"Наличные,Кредитная карта,Банковский перевод"</formula1>
    </dataValidation>
    <dataValidation type="list" allowBlank="1" showErrorMessage="1" errorTitle="Недопустимое значение" error="Выберите значение из списка." sqref="N10:N300">
      <formula1>"Принят,В ремонте,Готово,Выдан"</formula1>
    </dataValidation>
    <dataValidation type="list" allowBlank="1" showErrorMessage="1" errorTitle="Недопустимое значение" error="Выберите значение из списка." sqref="N2:N300">
      <formula1>"Принят,В ремонте,Готово,Выдан"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COUNTA('Журнал сервиса'!B2:B300)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SUMPRODUCT(('Журнал сервиса'!C2:C300&lt;&gt;"")/COUNTIF('Журнал сервиса'!C2:C300,'Журнал сервиса'!C2:C300&amp;""))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COUNTIF('Журнал сервиса'!N2:N300,"Принят")</f>
      </c>
      <c r="E8" s="49" t="s">
        <v>128</v>
      </c>
    </row>
    <row r="9" ht="30" customHeight="1" spans="2:5" x14ac:dyDescent="0.25">
      <c r="B9" s="47" t="s">
        <v>129</v>
      </c>
      <c r="C9" s="48">
        <f>COUNTIF('Журнал сервиса'!N2:N300,"В ремонте")</f>
      </c>
      <c r="E9" s="49" t="s">
        <v>130</v>
      </c>
    </row>
    <row r="10" ht="30" customHeight="1" spans="2:5" x14ac:dyDescent="0.25">
      <c r="B10" s="47" t="s">
        <v>131</v>
      </c>
      <c r="C10" s="48">
        <f>COUNTIF('Журнал сервиса'!N2:N300,"Готово")</f>
      </c>
      <c r="E10" s="49" t="s">
        <v>132</v>
      </c>
    </row>
    <row r="11" spans="2:3" x14ac:dyDescent="0.25">
      <c r="B11" s="47" t="s">
        <v>133</v>
      </c>
      <c r="C11" s="50">
        <f>SUMIFS('Журнал сервиса'!J2:J300,'Журнал сервиса'!A2:A300,"&gt;="&amp;DATE(YEAR(TODAY()),MONTH(TODAY()),1),'Журнал сервиса'!A2:A300,"&lt;="&amp;EOMONTH(TODAY(),0))</f>
      </c>
    </row>
    <row r="12" ht="24" customHeight="1" spans="2:5" x14ac:dyDescent="0.25">
      <c r="B12" s="47" t="s">
        <v>134</v>
      </c>
      <c r="C12" s="50">
        <f>SUMIFS('Журнал сервиса'!I2:I300,'Журнал сервиса'!A2:A300,"&gt;="&amp;DATE(YEAR(TODAY()),MONTH(TODAY()),1),'Журнал сервиса'!A2:A300,"&lt;="&amp;EOMONTH(TODAY(),0))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SUMIFS('Журнал сервиса'!L2:L300,'Журнал сервиса'!A2:A300,"&gt;="&amp;DATE(YEAR(TODAY()),MONTH(TODAY()),1),'Журнал сервиса'!A2:A300,"&lt;="&amp;EOMONTH(TODAY(),0))</f>
      </c>
    </row>
    <row r="14" spans="2:3" x14ac:dyDescent="0.25">
      <c r="B14" s="47" t="s">
        <v>137</v>
      </c>
      <c r="C14" s="50">
        <f>SUMIFS('Журнал сервиса'!L2:L300,'Журнал сервиса'!M2:M300,"Наличные",'Журнал сервиса'!A2:A300,"&gt;="&amp;DATE(YEAR(TODAY()),MONTH(TODAY()),1),'Журнал сервиса'!A2:A300,"&lt;="&amp;EOMONTH(TODAY(),0))</f>
      </c>
    </row>
    <row r="15" spans="2:3" x14ac:dyDescent="0.25">
      <c r="B15" s="47" t="s">
        <v>138</v>
      </c>
      <c r="C15" s="50">
        <f>SUMIFS('Журнал сервиса'!L2:L300,'Журнал сервиса'!M2:M300,"Кредитная карта",'Журнал сервиса'!A2:A300,"&gt;="&amp;DATE(YEAR(TODAY()),MONTH(TODAY()),1),'Журнал сервиса'!A2:A300,"&lt;="&amp;EOMONTH(TODAY(),0))</f>
      </c>
    </row>
    <row r="16" spans="2:3" x14ac:dyDescent="0.25">
      <c r="B16" s="47" t="s">
        <v>139</v>
      </c>
      <c r="C16" s="50">
        <f>SUMIFS('Журнал сервиса'!L2:L300,'Журнал сервиса'!M2:M300,"Банковский перевод",'Журнал сервиса'!A2:A300,"&gt;="&amp;DATE(YEAR(TODAY()),MONTH(TODAY()),1),'Журнал сервиса'!A2:A300,"&lt;="&amp;EOMONTH(TODAY(),0))</f>
      </c>
    </row>
    <row r="17" spans="2:3" x14ac:dyDescent="0.25">
      <c r="B17" s="47" t="s">
        <v>140</v>
      </c>
      <c r="C17" s="50">
        <f>SUMIFS('Журнал сервиса'!L2:L300,'Журнал сервиса'!M2:M300,"")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Заказ-наряд</vt:lpstr>
      <vt:lpstr>Журнал сервиса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