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Наряд-замовлення" state="visible" r:id="rId4"/>
    <sheet sheetId="2" name="Журнал сервісу" state="visible" r:id="rId5"/>
    <sheet sheetId="3" name="Підсумок" state="visible" r:id="rId6"/>
    <sheet sheetId="4" name="Списки" state="visible" r:id="rId7"/>
  </sheets>
  <definedNames>
    <definedName name="_xlnm.Print_Area" localSheetId="0">'Наряд-замовлення'!$B1:$G50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<sst xmlns="http://schemas.openxmlformats.org/spreadsheetml/2006/main" count="189" uniqueCount="147">
  <si>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НАЗВА СЕРВІСУ / ПІДПРИЄМСТВА</t>
  </si>
  <si>
    <t>СЕРВІСНИЙ НАРЯД-ЗАМОВЛЕННЯ</t>
  </si>
  <si>
    <t>Адреса · Телефон</t>
  </si>
  <si>
    <t>№ наряду</t>
  </si>
  <si>
    <t>İE-2026-0142</t>
  </si>
  <si>
    <t>ФОРМА ПРИЙМАННЯ АВТОМОБІЛЯ — один примірник видається клієнту</t>
  </si>
  <si>
    <t>Дата / час приймання</t>
  </si>
  <si>
    <t>ДАНІ КЛІЄНТА ТА АВТОМОБІЛЯ</t>
  </si>
  <si>
    <t>ПІБ клієнта / компанія</t>
  </si>
  <si>
    <t>Hakan Yıldız</t>
  </si>
  <si>
    <t>Телефон</t>
  </si>
  <si>
    <t>0532 000 00 07</t>
  </si>
  <si>
    <t>Номерний знак</t>
  </si>
  <si>
    <t>34 ABC 123</t>
  </si>
  <si>
    <t>Рік випуску</t>
  </si>
  <si>
    <t>Марка / модель</t>
  </si>
  <si>
    <t>Fiat Egea 1.3 Multijet</t>
  </si>
  <si>
    <t>Пробіг</t>
  </si>
  <si>
    <t>VIN-код (номер кузова)</t>
  </si>
  <si>
    <t>ZFA3560000XXXXXXX</t>
  </si>
  <si>
    <t>Рівень пального</t>
  </si>
  <si>
    <t>1/2</t>
  </si>
  <si>
    <t>Наявні пошкодження / речі, що залишилися в автомобілі</t>
  </si>
  <si>
    <t>Подряпина на задньому бампері; у багажнику запаска й домкрат</t>
  </si>
  <si>
    <t>СКАРГА КЛІЄНТА / ОПИС НЕСПРАВНОСТІ</t>
  </si>
  <si>
    <t>Настав час планового обслуговування. Під час гальмування спереду чути звук.</t>
  </si>
  <si>
    <t>ВИКОНАНІ РОБОТИ / ВИСНОВОК</t>
  </si>
  <si>
    <t>Замінено моторне мастило та фільтри. Передні гальмівні колодки були на межі, замінено комплектом; диски виміряно, заміна не потрібна.</t>
  </si>
  <si>
    <t>Використані запчастини / матеріали</t>
  </si>
  <si>
    <t>№ запчастини / Бренд</t>
  </si>
  <si>
    <t>Шт.</t>
  </si>
  <si>
    <t>Ціна за одиницю</t>
  </si>
  <si>
    <t>Сума (без ПДВ)</t>
  </si>
  <si>
    <t>Моторне мастило 5W-30 (літр)</t>
  </si>
  <si>
    <t>Örnek Marka</t>
  </si>
  <si>
    <t>Масляний фільтр</t>
  </si>
  <si>
    <t>OEM</t>
  </si>
  <si>
    <t>Повітряний фільтр</t>
  </si>
  <si>
    <t>Передні гальмівні колодки (комплект)</t>
  </si>
  <si>
    <t>Робота / Виконана робота</t>
  </si>
  <si>
    <t>Майстер / Технік</t>
  </si>
  <si>
    <t>Година</t>
  </si>
  <si>
    <t>Ставка за годину</t>
  </si>
  <si>
    <t>Робота з планового обслуговування</t>
  </si>
  <si>
    <t>Майстер Алі</t>
  </si>
  <si>
    <t>Заміна передніх гальмівних колодок</t>
  </si>
  <si>
    <t>ВИДАЧА ТА ОПЛАТА</t>
  </si>
  <si>
    <t>Сума запчастин</t>
  </si>
  <si>
    <t>Орієнтовна видача</t>
  </si>
  <si>
    <t>Сума робіт</t>
  </si>
  <si>
    <t>Дата видачі</t>
  </si>
  <si>
    <t>Проміжний підсумок (без ПДВ)</t>
  </si>
  <si>
    <t>Спосіб оплати</t>
  </si>
  <si>
    <t>Ставка ПДВ %</t>
  </si>
  <si>
    <t>Статус</t>
  </si>
  <si>
    <t>Готово</t>
  </si>
  <si>
    <t>ПДВ</t>
  </si>
  <si>
    <t>УСЬОГО</t>
  </si>
  <si>
    <t>Я передав(ла) свій автомобіль для виявлення та усунення зазначеної вище несправності. Якщо знадобляться додаткові запчастини чи роботи, яких немає в переліку, мене буде попереджено наперед і буде отримано мою згоду. Автомобіль прийнято після перевірки виконаних робіт.</t>
  </si>
  <si>
    <t>ВЛАСНИК АВТОМОБІЛЯ — ПІБ / Підпис (приймання та видача)</t>
  </si>
  <si>
    <t>ПРЕДСТАВНИК СЕРВІСУ — ПІБ / Підпис / Печатка</t>
  </si>
  <si>
    <t>Запчастини на складі, рахунки клієнтів і звіт по касі — у телефоні — Ofisx →</t>
  </si>
  <si>
    <t>Безкоштовний шаблон · stokexcel.com — заповніть світло-сині клітинки й рядки; суми рахуються формулами. Додайте кожен наряд також на аркуш «Журнал сервісу». Щодо ставки ПДВ проконсультуйтеся з бухгалтером.</t>
  </si>
  <si>
    <t>Дата</t>
  </si>
  <si>
    <t>Марка / Модель</t>
  </si>
  <si>
    <t>Км</t>
  </si>
  <si>
    <t>Клієнт</t>
  </si>
  <si>
    <t>Несправність / Виконана робота</t>
  </si>
  <si>
    <t>Сума запчастин (без ПДВ)</t>
  </si>
  <si>
    <t>Сума робіт (без ПДВ)</t>
  </si>
  <si>
    <t>ПДВ %</t>
  </si>
  <si>
    <t>Усього (з ПДВ)</t>
  </si>
  <si>
    <t>Прибуття (номерний знак)</t>
  </si>
  <si>
    <t>İE-2026-0131</t>
  </si>
  <si>
    <t>06 DEF 456</t>
  </si>
  <si>
    <t>Renault Clio 1.5 dCi</t>
  </si>
  <si>
    <t>Ayten Kurt</t>
  </si>
  <si>
    <t>0533 000 00 01</t>
  </si>
  <si>
    <t>Заміна комплекту зчеплення</t>
  </si>
  <si>
    <t>Кредитна картка</t>
  </si>
  <si>
    <t>Видано</t>
  </si>
  <si>
    <t>İE-2026-0134</t>
  </si>
  <si>
    <t>Заправка кондиціонера та перевірка на витік</t>
  </si>
  <si>
    <t>Готівка</t>
  </si>
  <si>
    <t>İE-2026-0137</t>
  </si>
  <si>
    <t>35 KLM 789</t>
  </si>
  <si>
    <t>VW Passat 1.6 TDI</t>
  </si>
  <si>
    <t>Serkan Aydın</t>
  </si>
  <si>
    <t>0535 000 00 03</t>
  </si>
  <si>
    <t>Заміна комплекту ременя ГРМ і помпи</t>
  </si>
  <si>
    <t>Переказ</t>
  </si>
  <si>
    <t>İE-2026-0138</t>
  </si>
  <si>
    <t>16 PRS 220</t>
  </si>
  <si>
    <t>Toyota Corolla 1.6</t>
  </si>
  <si>
    <t>Elif Şahin</t>
  </si>
  <si>
    <t>0536 000 00 04</t>
  </si>
  <si>
    <t>Планове ТО на 60.000 км</t>
  </si>
  <si>
    <t>İE-2026-0139</t>
  </si>
  <si>
    <t>34 MNO 555</t>
  </si>
  <si>
    <t>Opel Astra 1.4</t>
  </si>
  <si>
    <t>Burak Eren</t>
  </si>
  <si>
    <t>0537 000 00 05</t>
  </si>
  <si>
    <t>Заміна АКБ і перевірка системи заряджання</t>
  </si>
  <si>
    <t>İE-2026-0140</t>
  </si>
  <si>
    <t>Тугий педаль зчеплення — регулювання й перевірка (пов'язано з попередньою роботою)</t>
  </si>
  <si>
    <t>İE-2026-0141</t>
  </si>
  <si>
    <t>34 TUV 908</t>
  </si>
  <si>
    <t>Ford Transit Custom</t>
  </si>
  <si>
    <t>Kaan Lojistik — Murat Kaan</t>
  </si>
  <si>
    <t>0538 000 00 06</t>
  </si>
  <si>
    <t>Шум у передній підвісці: рульовий наконечник і важіль</t>
  </si>
  <si>
    <t>У ремонті</t>
  </si>
  <si>
    <t>Планове ТО + передні гальмівні колодки; шум при гальмуванні</t>
  </si>
  <si>
    <t>İE-2026-0143</t>
  </si>
  <si>
    <t>41 GHJ 314</t>
  </si>
  <si>
    <t>Hyundai i20 1.4</t>
  </si>
  <si>
    <t>Zeynep Arslan</t>
  </si>
  <si>
    <t>0539 000 00 08</t>
  </si>
  <si>
    <t>Горить індикатор несправності двигуна — діагностика</t>
  </si>
  <si>
    <t>Прийнято</t>
  </si>
  <si>
    <t>Наряд-замовлення автосервісу та журнал сервісу</t>
  </si>
  <si>
    <t>Безкоштовний шаблон Excel · stokexcel.com</t>
  </si>
  <si>
    <t>ПІДСУМОК</t>
  </si>
  <si>
    <t>ЯК КОРИСТУВАТИСЯ?</t>
  </si>
  <si>
    <t>Усього нарядів-замовлень</t>
  </si>
  <si>
    <t>1. Під час приймання авто заповніть аркуш «Наряд-замовлення»: номер авто, пробіг, номер кузова (VIN), наявні пошкодження та скаргу клієнта; дайте клієнту підписати.</t>
  </si>
  <si>
    <t>Різних авто (за номером, унікальних)</t>
  </si>
  <si>
    <t>2. Використані запчастини вносьте в таблицю запчастин, роботу — в окремі рядки робіт; проміжна сума, ПДВ і загальна сума рахуються формулою.</t>
  </si>
  <si>
    <t>Прийнято (чекає в черзі)</t>
  </si>
  <si>
    <t>3. Кожен наряд-замовлення додавайте на аркуш «Журнал сервісу» одним рядком; суми запчастин і робіт вносьте в окремі стовпці.</t>
  </si>
  <si>
    <t>Авто в ремонті</t>
  </si>
  <si>
    <t>4. Оновлюйте статус по ходу роботи (Прийнято → У ремонті → Готово → Видано); після отримання оплати оберіть спосіб оплати.</t>
  </si>
  <si>
    <t>Готове авто, що чекає видачі</t>
  </si>
  <si>
    <t>5. Номер авто в усіх рядках пишіть ОДНАКОВО (напр. «34 ABC 123»); якщо відфільтрувати стовпець номера авто, з'явиться вся історія обслуговування авто, а стовпець «Візит» покаже, котрий це візит.</t>
  </si>
  <si>
    <t>Дохід від робіт цього місяця (без ПДВ)</t>
  </si>
  <si>
    <t>Дохід від запчастин цього місяця (без ПДВ)</t>
  </si>
  <si>
    <t>Коли Excel уже не вистачає: Ofisx — у хмарі, з телефона, автоматично →</t>
  </si>
  <si>
    <t>Разом за цей місяць (з ПДВ)</t>
  </si>
  <si>
    <t>Отримано цього місяця — готівка</t>
  </si>
  <si>
    <t>Отримано цього місяця — кредитна картка</t>
  </si>
  <si>
    <t>Отримано цього місяця — переказ</t>
  </si>
  <si>
    <t>Сума робіт без внесеної оплати</t>
  </si>
  <si>
    <t>Пальне</t>
  </si>
  <si>
    <t>Порожній</t>
  </si>
  <si>
    <t>1/4</t>
  </si>
  <si>
    <t>3/4</t>
  </si>
  <si>
    <t>Повний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</si>
</sst>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Недійсне значення" error="Виберіть варіант зі списку." sqref="C39">
      <formula1>"Готівка,Кредитна картка,Переказ"</formula1>
    </dataValidation>
    <dataValidation type="list" allowBlank="1" showErrorMessage="1" errorTitle="Недійсне значення" error="Виберіть варіант зі списку." sqref="C40">
      <formula1>"Прийнято,У ремонті,Готово,Видано"</formula1>
    </dataValidation>
    <dataValidation type="list" allowBlank="1" showErrorMessage="1" errorTitle="Недійсне значення" error="Виберіть варіант зі списку." sqref="F10">
      <formula1>"Порожній,1/4,1/2,3/4,Повний"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"У ремонті"</formula>
    </cfRule>
  </conditionalFormatting>
  <conditionalFormatting sqref="N2:N300">
    <cfRule type="cellIs" dxfId="1" priority="1" operator="equal">
      <formula>"Готово"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Недійсне значення" error="Виберіть варіант зі списку." sqref="M10:M300">
      <formula1>"Готівка,Кредитна картка,Переказ"</formula1>
    </dataValidation>
    <dataValidation type="list" allowBlank="1" showErrorMessage="1" errorTitle="Недійсне значення" error="Виберіть варіант зі списку." sqref="M2:M300">
      <formula1>"Готівка,Кредитна картка,Переказ"</formula1>
    </dataValidation>
    <dataValidation type="list" allowBlank="1" showErrorMessage="1" errorTitle="Недійсне значення" error="Виберіть варіант зі списку." sqref="N10:N300">
      <formula1>"Прийнято,У ремонті,Готово,Видано"</formula1>
    </dataValidation>
    <dataValidation type="list" allowBlank="1" showErrorMessage="1" errorTitle="Недійсне значення" error="Виберіть варіант зі списку." sqref="N2:N300">
      <formula1>"Прийнято,У ремонті,Готово,Видано"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COUNTA('Журнал сервісу'!B2:B300)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SUMPRODUCT(('Журнал сервісу'!C2:C300&lt;&gt;"")/COUNTIF('Журнал сервісу'!C2:C300,'Журнал сервісу'!C2:C300&amp;""))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COUNTIF('Журнал сервісу'!N2:N300,"Прийнято")</f>
      </c>
      <c r="E8" s="49" t="s">
        <v>129</v>
      </c>
    </row>
    <row r="9" ht="30" customHeight="1" spans="2:5" x14ac:dyDescent="0.25">
      <c r="B9" s="47" t="s">
        <v>130</v>
      </c>
      <c r="C9" s="48">
        <f>COUNTIF('Журнал сервісу'!N2:N300,"У ремонті")</f>
      </c>
      <c r="E9" s="49" t="s">
        <v>131</v>
      </c>
    </row>
    <row r="10" ht="30" customHeight="1" spans="2:5" x14ac:dyDescent="0.25">
      <c r="B10" s="47" t="s">
        <v>132</v>
      </c>
      <c r="C10" s="48">
        <f>COUNTIF('Журнал сервісу'!N2:N300,"Готово")</f>
      </c>
      <c r="E10" s="49" t="s">
        <v>133</v>
      </c>
    </row>
    <row r="11" spans="2:3" x14ac:dyDescent="0.25">
      <c r="B11" s="47" t="s">
        <v>134</v>
      </c>
      <c r="C11" s="50">
        <f>SUMIFS('Журнал сервісу'!J2:J300,'Журнал сервісу'!A2:A300,"&gt;="&amp;DATE(YEAR(TODAY()),MONTH(TODAY()),1),'Журнал сервісу'!A2:A300,"&lt;="&amp;EOMONTH(TODAY(),0))</f>
      </c>
    </row>
    <row r="12" ht="24" customHeight="1" spans="2:5" x14ac:dyDescent="0.25">
      <c r="B12" s="47" t="s">
        <v>135</v>
      </c>
      <c r="C12" s="50">
        <f>SUMIFS('Журнал сервісу'!I2:I300,'Журнал сервісу'!A2:A300,"&gt;="&amp;DATE(YEAR(TODAY()),MONTH(TODAY()),1),'Журнал сервісу'!A2:A300,"&lt;="&amp;EOMONTH(TODAY(),0))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SUMIFS('Журнал сервісу'!L2:L300,'Журнал сервісу'!A2:A300,"&gt;="&amp;DATE(YEAR(TODAY()),MONTH(TODAY()),1),'Журнал сервісу'!A2:A300,"&lt;="&amp;EOMONTH(TODAY(),0))</f>
      </c>
    </row>
    <row r="14" spans="2:3" x14ac:dyDescent="0.25">
      <c r="B14" s="47" t="s">
        <v>138</v>
      </c>
      <c r="C14" s="50">
        <f>SUMIFS('Журнал сервісу'!L2:L300,'Журнал сервісу'!M2:M300,"Готівка",'Журнал сервісу'!A2:A300,"&gt;="&amp;DATE(YEAR(TODAY()),MONTH(TODAY()),1),'Журнал сервісу'!A2:A300,"&lt;="&amp;EOMONTH(TODAY(),0))</f>
      </c>
    </row>
    <row r="15" spans="2:3" x14ac:dyDescent="0.25">
      <c r="B15" s="47" t="s">
        <v>139</v>
      </c>
      <c r="C15" s="50">
        <f>SUMIFS('Журнал сервісу'!L2:L300,'Журнал сервісу'!M2:M300,"Кредитна картка",'Журнал сервісу'!A2:A300,"&gt;="&amp;DATE(YEAR(TODAY()),MONTH(TODAY()),1),'Журнал сервісу'!A2:A300,"&lt;="&amp;EOMONTH(TODAY(),0))</f>
      </c>
    </row>
    <row r="16" spans="2:3" x14ac:dyDescent="0.25">
      <c r="B16" s="47" t="s">
        <v>140</v>
      </c>
      <c r="C16" s="50">
        <f>SUMIFS('Журнал сервісу'!L2:L300,'Журнал сервісу'!M2:M300,"Переказ",'Журнал сервісу'!A2:A300,"&gt;="&amp;DATE(YEAR(TODAY()),MONTH(TODAY()),1),'Журнал сервісу'!A2:A300,"&lt;="&amp;EOMONTH(TODAY(),0))</f>
      </c>
    </row>
    <row r="17" spans="2:3" x14ac:dyDescent="0.25">
      <c r="B17" s="47" t="s">
        <v>141</v>
      </c>
      <c r="C17" s="50">
        <f>SUMIFS('Журнал сервісу'!L2:L300,'Журнал сервісу'!M2:M300,"")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Наряд-замовлення</vt:lpstr>
      <vt:lpstr>Журнал сервісу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