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维修工单" state="visible" r:id="rId4"/>
    <sheet sheetId="2" name="维修记录" state="visible" r:id="rId5"/>
    <sheet sheetId="3" name="汇总" state="visible" r:id="rId6"/>
    <sheet sheetId="4" name="列表" state="visible" r:id="rId7"/>
  </sheets>
  <definedNames>
    <definedName name="_xlnm.Print_Area" localSheetId="0">'维修工单'!$B1:$G50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<sst xmlns="http://schemas.openxmlformats.org/spreadsheetml/2006/main" count="189" uniqueCount="146">
  <si>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维修站 / 企业名称</t>
  </si>
  <si>
    <t>维修工单</t>
  </si>
  <si>
    <t>地址 · 电话</t>
  </si>
  <si>
    <t>工单号</t>
  </si>
  <si>
    <t>İE-2026-0142</t>
  </si>
  <si>
    <t>车辆接收单 — 一份交客户留存</t>
  </si>
  <si>
    <t>接车日期 / 时间</t>
  </si>
  <si>
    <t>客户与车辆信息</t>
  </si>
  <si>
    <t>客户姓名 / 公司</t>
  </si>
  <si>
    <t>Hakan Yıldız</t>
  </si>
  <si>
    <t>电话</t>
  </si>
  <si>
    <t>0532 000 00 07</t>
  </si>
  <si>
    <t>车牌号</t>
  </si>
  <si>
    <t>34 ABC 123</t>
  </si>
  <si>
    <t>车型年份</t>
  </si>
  <si>
    <t>品牌 / 车型</t>
  </si>
  <si>
    <t>Fiat Egea 1.3 Multijet</t>
  </si>
  <si>
    <t>里程</t>
  </si>
  <si>
    <t>车架号（VIN）</t>
  </si>
  <si>
    <t>ZFA3560000XXXXXXX</t>
  </si>
  <si>
    <t>油量</t>
  </si>
  <si>
    <t>1/2</t>
  </si>
  <si>
    <t>现有损伤 / 车内遗留物品</t>
  </si>
  <si>
    <t>后保险杠有划痕；后备箱内有备胎和千斤顶</t>
  </si>
  <si>
    <t>客户投诉 / 故障描述</t>
  </si>
  <si>
    <t>已到定期保养时间。制动时前部有异响。</t>
  </si>
  <si>
    <t>已做工作 / 检查结果</t>
  </si>
  <si>
    <t>已更换机油和滤清器。前刹车片已到磨损极限，整套更换；已测量刹车盘，无需更换。</t>
  </si>
  <si>
    <t>使用的零件 / 材料</t>
  </si>
  <si>
    <t>零件号 / 品牌</t>
  </si>
  <si>
    <t>件</t>
  </si>
  <si>
    <t>单价</t>
  </si>
  <si>
    <t>金额（不含增值税）</t>
  </si>
  <si>
    <t>机油 5W-30（升）</t>
  </si>
  <si>
    <t>示例品牌</t>
  </si>
  <si>
    <t>机油滤清器</t>
  </si>
  <si>
    <t>OEM</t>
  </si>
  <si>
    <t>空气滤清器</t>
  </si>
  <si>
    <t>前刹车片（套）</t>
  </si>
  <si>
    <t>工时 / 作业内容</t>
  </si>
  <si>
    <t>师傅 / 技师</t>
  </si>
  <si>
    <t>小时</t>
  </si>
  <si>
    <t>小时工费</t>
  </si>
  <si>
    <t>定期保养工时</t>
  </si>
  <si>
    <t>Ali师傅</t>
  </si>
  <si>
    <t>更换前刹车片</t>
  </si>
  <si>
    <t>交车与付款</t>
  </si>
  <si>
    <t>零件合计</t>
  </si>
  <si>
    <t>预计交车</t>
  </si>
  <si>
    <t>工费合计</t>
  </si>
  <si>
    <t>交车日期</t>
  </si>
  <si>
    <t>小计（不含增值税）</t>
  </si>
  <si>
    <t>付款方式</t>
  </si>
  <si>
    <t>增值税率 %</t>
  </si>
  <si>
    <t>状态</t>
  </si>
  <si>
    <t>已完工</t>
  </si>
  <si>
    <t>增值税</t>
  </si>
  <si>
    <t>总计</t>
  </si>
  <si>
    <t>我已交付车辆，用于检测并修复上述故障。如需增加清单之外的零件或工时，将事先告知我并取得我的同意。我已核对所做工作并提车。</t>
  </si>
  <si>
    <t>车主 — 姓名 / 签字（接车及交车确认）</t>
  </si>
  <si>
    <t>维修站负责人 — 姓名 / 签字 / 公章</t>
  </si>
  <si>
    <t>零件库存、客户往来账户和现金报表都在手机上 — Ofisx →</t>
  </si>
  <si>
    <t>免费模板 · stokexcel.com — 请填写浅蓝色单元格和各行；金额由公式计算。也请把每张工单添加到“维修记录”表。增值税率请咨询您的会计师。</t>
  </si>
  <si>
    <t>日期</t>
  </si>
  <si>
    <t>公里</t>
  </si>
  <si>
    <t>客户</t>
  </si>
  <si>
    <t>故障 / 作业内容</t>
  </si>
  <si>
    <t>零件金额（不含增值税）</t>
  </si>
  <si>
    <t>工费金额（不含增值税）</t>
  </si>
  <si>
    <t>增值税 %</t>
  </si>
  <si>
    <t>合计（含增值税）</t>
  </si>
  <si>
    <t>进厂车辆（按车牌）</t>
  </si>
  <si>
    <t>İE-2026-0131</t>
  </si>
  <si>
    <t>06 DEF 456</t>
  </si>
  <si>
    <t>Renault Clio 1.5 dCi</t>
  </si>
  <si>
    <t>Ayten Kurt</t>
  </si>
  <si>
    <t>0533 000 00 01</t>
  </si>
  <si>
    <t>更换离合器套件</t>
  </si>
  <si>
    <t>信用卡</t>
  </si>
  <si>
    <t>已交车</t>
  </si>
  <si>
    <t>İE-2026-0134</t>
  </si>
  <si>
    <t>加注空调制冷剂并检漏</t>
  </si>
  <si>
    <t>现金</t>
  </si>
  <si>
    <t>İE-2026-0137</t>
  </si>
  <si>
    <t>35 KLM 789</t>
  </si>
  <si>
    <t>VW Passat 1.6 TDI</t>
  </si>
  <si>
    <t>Serkan Aydın</t>
  </si>
  <si>
    <t>0535 000 00 03</t>
  </si>
  <si>
    <t>更换正时皮带套件和水泵</t>
  </si>
  <si>
    <t>银行转账</t>
  </si>
  <si>
    <t>İE-2026-0138</t>
  </si>
  <si>
    <t>16 PRS 220</t>
  </si>
  <si>
    <t>Toyota Corolla 1.6</t>
  </si>
  <si>
    <t>Elif Şahin</t>
  </si>
  <si>
    <t>0536 000 00 04</t>
  </si>
  <si>
    <t>60.000 km 定期保养</t>
  </si>
  <si>
    <t>İE-2026-0139</t>
  </si>
  <si>
    <t>34 MNO 555</t>
  </si>
  <si>
    <t>Opel Astra 1.4</t>
  </si>
  <si>
    <t>Burak Eren</t>
  </si>
  <si>
    <t>0537 000 00 05</t>
  </si>
  <si>
    <t>更换电瓶并检查充电系统</t>
  </si>
  <si>
    <t>İE-2026-0140</t>
  </si>
  <si>
    <t>离合踏板偏硬——调整与检查（关联前一工单）</t>
  </si>
  <si>
    <t>İE-2026-0141</t>
  </si>
  <si>
    <t>34 TUV 908</t>
  </si>
  <si>
    <t>Ford Transit Custom</t>
  </si>
  <si>
    <t>Kaan Lojistik — Murat Kaan</t>
  </si>
  <si>
    <t>0538 000 00 06</t>
  </si>
  <si>
    <t>前悬挂异响：转向球头与摆臂</t>
  </si>
  <si>
    <t>维修中</t>
  </si>
  <si>
    <t>定期保养 + 前刹车片；刹车时有异响</t>
  </si>
  <si>
    <t>İE-2026-0143</t>
  </si>
  <si>
    <t>41 GHJ 314</t>
  </si>
  <si>
    <t>Hyundai i20 1.4</t>
  </si>
  <si>
    <t>Zeynep Arslan</t>
  </si>
  <si>
    <t>0539 000 00 08</t>
  </si>
  <si>
    <t>发动机故障灯亮——故障诊断</t>
  </si>
  <si>
    <t>已接车</t>
  </si>
  <si>
    <t>汽修工单与服务记录</t>
  </si>
  <si>
    <t>免费 Excel 模板 · stokexcel.com</t>
  </si>
  <si>
    <t>汇总</t>
  </si>
  <si>
    <t>使用方法</t>
  </si>
  <si>
    <t>工单总数</t>
  </si>
  <si>
    <t>1. 接车时填写“工单”工作表：车牌、里程、车架号、现有损伤和客户反映的问题；请客户签字确认。</t>
  </si>
  <si>
    <t>不同车辆（按车牌去重）</t>
  </si>
  <si>
    <t>2. 用到的配件填入配件表，工时费另填在工时行中；小计、增值税和总计由公式自动得出。</t>
  </si>
  <si>
    <t>已接车（排队等待）</t>
  </si>
  <si>
    <t>3. 每张工单在本“服务记录”工作表中添加一行；配件金额和工时金额分列填写。</t>
  </si>
  <si>
    <t>维修中的车辆</t>
  </si>
  <si>
    <t>4. 随进度更新状态（已接车 → 维修中 → 已修好 → 已交车）；收款后选择付款方式。</t>
  </si>
  <si>
    <t>已修好待取车辆</t>
  </si>
  <si>
    <t>5. 每行的车牌写法必须完全一致（如“34 ABC 123”）；按车牌列筛选即可列出该车的全部维修历史，“到店次数”列显示这是第几次到店。</t>
  </si>
  <si>
    <t>本月工时收入（不含增值税）</t>
  </si>
  <si>
    <t>本月配件收入（不含增值税）</t>
  </si>
  <si>
    <t>Excel 不够用时：用 Ofisx 在云端和手机上自动完成 →</t>
  </si>
  <si>
    <t>本月合计（含增值税）</t>
  </si>
  <si>
    <t>本月收款——现金</t>
  </si>
  <si>
    <t>本月收款——信用卡</t>
  </si>
  <si>
    <t>本月收款——转账</t>
  </si>
  <si>
    <t>未录入付款的工单金额</t>
  </si>
  <si>
    <t>燃油</t>
  </si>
  <si>
    <t>空</t>
  </si>
  <si>
    <t>1/4</t>
  </si>
  <si>
    <t>3/4</t>
  </si>
  <si>
    <t>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</si>
</sst>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无效值" error="请从列表中选择一项。" sqref="C39">
      <formula1>"现金,信用卡,银行转账"</formula1>
    </dataValidation>
    <dataValidation type="list" allowBlank="1" showErrorMessage="1" errorTitle="无效值" error="请从列表中选择一项。" sqref="C40">
      <formula1>"已接车,维修中,已完工,已交车"</formula1>
    </dataValidation>
    <dataValidation type="list" allowBlank="1" showErrorMessage="1" errorTitle="无效值" error="请从列表中选择一项。" sqref="F10">
      <formula1>"空,1/4,1/2,3/4,满"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"维修中"</formula>
    </cfRule>
  </conditionalFormatting>
  <conditionalFormatting sqref="N2:N300">
    <cfRule type="cellIs" dxfId="1" priority="1" operator="equal">
      <formula>"已完工"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无效值" error="请从列表中选择一项。" sqref="M10:M300">
      <formula1>"现金,信用卡,银行转账"</formula1>
    </dataValidation>
    <dataValidation type="list" allowBlank="1" showErrorMessage="1" errorTitle="无效值" error="请从列表中选择一项。" sqref="M2:M300">
      <formula1>"现金,信用卡,银行转账"</formula1>
    </dataValidation>
    <dataValidation type="list" allowBlank="1" showErrorMessage="1" errorTitle="无效值" error="请从列表中选择一项。" sqref="N10:N300">
      <formula1>"已接车,维修中,已完工,已交车"</formula1>
    </dataValidation>
    <dataValidation type="list" allowBlank="1" showErrorMessage="1" errorTitle="无效值" error="请从列表中选择一项。" sqref="N2:N300">
      <formula1>"已接车,维修中,已完工,已交车"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COUNTA('维修记录'!B2:B300)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SUMPRODUCT(('维修记录'!C2:C300&lt;&gt;"")/COUNTIF('维修记录'!C2:C300,'维修记录'!C2:C300&amp;""))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COUNTIF('维修记录'!N2:N300,"已接车")</f>
      </c>
      <c r="E8" s="49" t="s">
        <v>128</v>
      </c>
    </row>
    <row r="9" ht="30" customHeight="1" spans="2:5" x14ac:dyDescent="0.25">
      <c r="B9" s="47" t="s">
        <v>129</v>
      </c>
      <c r="C9" s="48">
        <f>COUNTIF('维修记录'!N2:N300,"维修中")</f>
      </c>
      <c r="E9" s="49" t="s">
        <v>130</v>
      </c>
    </row>
    <row r="10" ht="30" customHeight="1" spans="2:5" x14ac:dyDescent="0.25">
      <c r="B10" s="47" t="s">
        <v>131</v>
      </c>
      <c r="C10" s="48">
        <f>COUNTIF('维修记录'!N2:N300,"已完工")</f>
      </c>
      <c r="E10" s="49" t="s">
        <v>132</v>
      </c>
    </row>
    <row r="11" spans="2:3" x14ac:dyDescent="0.25">
      <c r="B11" s="47" t="s">
        <v>133</v>
      </c>
      <c r="C11" s="50">
        <f>SUMIFS('维修记录'!J2:J300,'维修记录'!A2:A300,"&gt;="&amp;DATE(YEAR(TODAY()),MONTH(TODAY()),1),'维修记录'!A2:A300,"&lt;="&amp;EOMONTH(TODAY(),0))</f>
      </c>
    </row>
    <row r="12" ht="24" customHeight="1" spans="2:5" x14ac:dyDescent="0.25">
      <c r="B12" s="47" t="s">
        <v>134</v>
      </c>
      <c r="C12" s="50">
        <f>SUMIFS('维修记录'!I2:I300,'维修记录'!A2:A300,"&gt;="&amp;DATE(YEAR(TODAY()),MONTH(TODAY()),1),'维修记录'!A2:A300,"&lt;="&amp;EOMONTH(TODAY(),0))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SUMIFS('维修记录'!L2:L300,'维修记录'!A2:A300,"&gt;="&amp;DATE(YEAR(TODAY()),MONTH(TODAY()),1),'维修记录'!A2:A300,"&lt;="&amp;EOMONTH(TODAY(),0))</f>
      </c>
    </row>
    <row r="14" spans="2:3" x14ac:dyDescent="0.25">
      <c r="B14" s="47" t="s">
        <v>137</v>
      </c>
      <c r="C14" s="50">
        <f>SUMIFS('维修记录'!L2:L300,'维修记录'!M2:M300,"现金",'维修记录'!A2:A300,"&gt;="&amp;DATE(YEAR(TODAY()),MONTH(TODAY()),1),'维修记录'!A2:A300,"&lt;="&amp;EOMONTH(TODAY(),0))</f>
      </c>
    </row>
    <row r="15" spans="2:3" x14ac:dyDescent="0.25">
      <c r="B15" s="47" t="s">
        <v>138</v>
      </c>
      <c r="C15" s="50">
        <f>SUMIFS('维修记录'!L2:L300,'维修记录'!M2:M300,"信用卡",'维修记录'!A2:A300,"&gt;="&amp;DATE(YEAR(TODAY()),MONTH(TODAY()),1),'维修记录'!A2:A300,"&lt;="&amp;EOMONTH(TODAY(),0))</f>
      </c>
    </row>
    <row r="16" spans="2:3" x14ac:dyDescent="0.25">
      <c r="B16" s="47" t="s">
        <v>139</v>
      </c>
      <c r="C16" s="50">
        <f>SUMIFS('维修记录'!L2:L300,'维修记录'!M2:M300,"银行转账",'维修记录'!A2:A300,"&gt;="&amp;DATE(YEAR(TODAY()),MONTH(TODAY()),1),'维修记录'!A2:A300,"&lt;="&amp;EOMONTH(TODAY(),0))</f>
      </c>
    </row>
    <row r="17" spans="2:3" x14ac:dyDescent="0.25">
      <c r="B17" s="47" t="s">
        <v>140</v>
      </c>
      <c r="C17" s="50">
        <f>SUMIFS('维修记录'!L2:L300,'维修记录'!M2:M300,"")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维修工单</vt:lpstr>
      <vt:lpstr>维修记录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